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codeName="ThisWorkbook" defaultThemeVersion="124226"/>
  <mc:AlternateContent xmlns:mc="http://schemas.openxmlformats.org/markup-compatibility/2006">
    <mc:Choice Requires="x15">
      <x15ac:absPath xmlns:x15ac="http://schemas.microsoft.com/office/spreadsheetml/2010/11/ac" url="C:\Users\Rob\Desktop\"/>
    </mc:Choice>
  </mc:AlternateContent>
  <xr:revisionPtr revIDLastSave="0" documentId="8_{BDE76458-11AD-4B1F-9B71-F764CCD46EC6}" xr6:coauthVersionLast="45" xr6:coauthVersionMax="45" xr10:uidLastSave="{00000000-0000-0000-0000-000000000000}"/>
  <workbookProtection lockStructure="1"/>
  <bookViews>
    <workbookView xWindow="-120" yWindow="-120" windowWidth="29040" windowHeight="15840" xr2:uid="{00000000-000D-0000-FFFF-FFFF00000000}"/>
  </bookViews>
  <sheets>
    <sheet name="Corn Calculator" sheetId="1" r:id="rId1"/>
    <sheet name="Corn" sheetId="5" state="hidden" r:id="rId2"/>
    <sheet name="Soybeans" sheetId="6" state="hidden" r:id="rId3"/>
    <sheet name="Sheet4" sheetId="7" state="hidden" r:id="rId4"/>
    <sheet name="Sheet1" sheetId="8" state="hidden" r:id="rId5"/>
    <sheet name="Sheet3" sheetId="9" state="hidden" r:id="rId6"/>
    <sheet name="Sheet5" sheetId="10" state="hidden" r:id="rId7"/>
    <sheet name="Sheet6" sheetId="11" state="hidden" r:id="rId8"/>
    <sheet name="Sheet2" sheetId="12" state="hidden" r:id="rId9"/>
  </sheets>
  <definedNames>
    <definedName name="beans">Soybeans!$D$2:$D$36</definedName>
    <definedName name="beanstates">#REF!</definedName>
    <definedName name="corn">Corn!$D$2:$D$49</definedName>
    <definedName name="cornstates">#REF!</definedName>
    <definedName name="_xlnm.Print_Area" localSheetId="0">'Corn Calculator'!$A$1:$S$32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2" i="6"/>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2" i="5"/>
  <c r="C15" i="1" l="1"/>
  <c r="L15" i="1" l="1"/>
  <c r="L23" i="1" l="1"/>
  <c r="L26" i="1" s="1"/>
  <c r="O26" i="1" s="1"/>
  <c r="N26" i="1"/>
  <c r="M26" i="1"/>
  <c r="P26" i="1" s="1"/>
  <c r="D26" i="1"/>
  <c r="G26" i="1" s="1"/>
  <c r="E26" i="1"/>
  <c r="M23" i="1"/>
  <c r="P23" i="1" s="1"/>
  <c r="N23" i="1"/>
  <c r="E23" i="1"/>
  <c r="D23" i="1"/>
  <c r="G23" i="1" s="1"/>
  <c r="Q23" i="1" l="1"/>
  <c r="O23" i="1"/>
  <c r="Q26" i="1"/>
  <c r="C23" i="1"/>
  <c r="C26" i="1" s="1"/>
  <c r="F26" i="1" s="1"/>
  <c r="H26" i="1" l="1"/>
  <c r="F23" i="1"/>
  <c r="H23" i="1"/>
</calcChain>
</file>

<file path=xl/sharedStrings.xml><?xml version="1.0" encoding="utf-8"?>
<sst xmlns="http://schemas.openxmlformats.org/spreadsheetml/2006/main" count="336" uniqueCount="67">
  <si>
    <t>Revenue Claim Calculator</t>
  </si>
  <si>
    <t>Corn</t>
  </si>
  <si>
    <t>Soybeans</t>
  </si>
  <si>
    <t>1) Select Your State:</t>
  </si>
  <si>
    <t>Your Spring Price Guarantee is:</t>
  </si>
  <si>
    <t>3) Enter Your Crop Insurance Coverage Level:</t>
  </si>
  <si>
    <t>2) Enter Your APH:</t>
  </si>
  <si>
    <t>Roach Ag Marketing | 800-622-7628 | www.RoachAg.com</t>
  </si>
  <si>
    <t xml:space="preserve">This tools is intended for informational purposes only. While the information contained here is believed to be correct, we cannot guarentee its accuracy. Please contact your agent if you have questions regarding your policy. </t>
  </si>
  <si>
    <t>4) Enter October Average of November Futures:</t>
  </si>
  <si>
    <t>4) Enter October Average of December Futures:</t>
  </si>
  <si>
    <t>5) Enter Your Estimated Harvest Yield:</t>
  </si>
  <si>
    <r>
      <t xml:space="preserve">Your Crop Insurance Indemnity </t>
    </r>
    <r>
      <rPr>
        <b/>
        <u/>
        <sz val="10"/>
        <color theme="1"/>
        <rFont val="Arial"/>
        <family val="2"/>
      </rPr>
      <t>Per Bushel</t>
    </r>
    <r>
      <rPr>
        <b/>
        <sz val="10"/>
        <color theme="1"/>
        <rFont val="Arial"/>
        <family val="2"/>
      </rPr>
      <t xml:space="preserve"> is:</t>
    </r>
  </si>
  <si>
    <r>
      <t xml:space="preserve">Your Crop Insurance Indemnity </t>
    </r>
    <r>
      <rPr>
        <b/>
        <u/>
        <sz val="10"/>
        <color theme="1"/>
        <rFont val="Arial"/>
        <family val="2"/>
      </rPr>
      <t>Per Acre</t>
    </r>
    <r>
      <rPr>
        <b/>
        <sz val="10"/>
        <color theme="1"/>
        <rFont val="Arial"/>
        <family val="2"/>
      </rPr>
      <t xml:space="preserve"> is:</t>
    </r>
  </si>
  <si>
    <t>Alabama</t>
  </si>
  <si>
    <t>Arizona</t>
  </si>
  <si>
    <t>Florida</t>
  </si>
  <si>
    <t>Georgia</t>
  </si>
  <si>
    <t>Indiana</t>
  </si>
  <si>
    <t>Montana</t>
  </si>
  <si>
    <t>Vermont</t>
  </si>
  <si>
    <t>Wyoming</t>
  </si>
  <si>
    <t>Arkansas</t>
  </si>
  <si>
    <t>Colorado</t>
  </si>
  <si>
    <t>Delaware</t>
  </si>
  <si>
    <t>Illinois</t>
  </si>
  <si>
    <t>Kentucky</t>
  </si>
  <si>
    <t>Maryland</t>
  </si>
  <si>
    <t>Michigan</t>
  </si>
  <si>
    <t>Missouri</t>
  </si>
  <si>
    <t>Nebraska</t>
  </si>
  <si>
    <t>New York</t>
  </si>
  <si>
    <t>Oklahoma</t>
  </si>
  <si>
    <t>Virginia</t>
  </si>
  <si>
    <t>Iowa</t>
  </si>
  <si>
    <t>New Jersey</t>
  </si>
  <si>
    <t>Ohio</t>
  </si>
  <si>
    <t>Washington</t>
  </si>
  <si>
    <t>West Virginia</t>
  </si>
  <si>
    <t>California</t>
  </si>
  <si>
    <t>Massachusetts</t>
  </si>
  <si>
    <t>New Hampshire</t>
  </si>
  <si>
    <t>New Mexico</t>
  </si>
  <si>
    <t>Utah</t>
  </si>
  <si>
    <t>Connecticut</t>
  </si>
  <si>
    <t>Idaho</t>
  </si>
  <si>
    <t>Maine</t>
  </si>
  <si>
    <t>Mississippi</t>
  </si>
  <si>
    <t>North Carolina</t>
  </si>
  <si>
    <t>South Carolina</t>
  </si>
  <si>
    <t>Texas</t>
  </si>
  <si>
    <t>Kansas</t>
  </si>
  <si>
    <t>Louisiana</t>
  </si>
  <si>
    <t>Minnesota</t>
  </si>
  <si>
    <t>Oregon</t>
  </si>
  <si>
    <t>Pennsylvania</t>
  </si>
  <si>
    <t>Tennessee</t>
  </si>
  <si>
    <t>Wisconsin</t>
  </si>
  <si>
    <t>Nevada</t>
  </si>
  <si>
    <t>South Dakota</t>
  </si>
  <si>
    <t>Rhode Island</t>
  </si>
  <si>
    <t>North Dakota</t>
  </si>
  <si>
    <t>State Name</t>
  </si>
  <si>
    <t>Projected Price</t>
  </si>
  <si>
    <t>RhodeIsland</t>
  </si>
  <si>
    <t>Column1</t>
  </si>
  <si>
    <t>Column2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</si>
</sst>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0"/>
      <color theme="1"/>
      <name val="Arial"/>
      <family val="2"/>
    </font>
    <font>
      <sz val="10"/>
      <color theme="1"/>
      <name val="Arial"/>
      <family val="2"/>
    </font>
    <font>
      <b/>
      <sz val="12"/>
      <color theme="1"/>
      <name val="Arial"/>
      <family val="2"/>
    </font>
    <font>
      <i/>
      <sz val="9"/>
      <color theme="1"/>
      <name val="Calibri"/>
      <family val="2"/>
      <scheme val="minor"/>
    </font>
    <font>
      <b/>
      <u/>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164" fontId="0" fillId="0" borderId="0" xfId="0" applyNumberFormat="1"/>
    <xf numFmtId="0" fontId="0" fillId="3" borderId="0" xfId="0" applyFill="1" applyBorder="1" applyProtection="1"/>
    <xf numFmtId="0" fontId="4" fillId="3" borderId="0" xfId="0" applyFont="1" applyFill="1" applyBorder="1" applyProtection="1"/>
    <xf numFmtId="0" fontId="4" fillId="3" borderId="0" xfId="0" applyFont="1" applyFill="1" applyBorder="1" applyAlignment="1" applyProtection="1">
      <alignment horizontal="center"/>
    </xf>
    <xf numFmtId="0" fontId="5" fillId="2" borderId="1" xfId="0" applyFont="1" applyFill="1" applyBorder="1" applyAlignment="1" applyProtection="1"/>
    <xf numFmtId="0" fontId="5" fillId="2" borderId="6" xfId="0" applyFont="1" applyFill="1" applyBorder="1" applyAlignment="1" applyProtection="1"/>
    <xf numFmtId="0" fontId="5" fillId="2" borderId="2" xfId="0" applyFont="1" applyFill="1" applyBorder="1" applyAlignment="1" applyProtection="1"/>
    <xf numFmtId="0" fontId="0" fillId="2" borderId="7" xfId="0" applyFill="1" applyBorder="1" applyProtection="1"/>
    <xf numFmtId="0" fontId="7" fillId="2" borderId="9" xfId="0" applyFont="1" applyFill="1" applyBorder="1" applyProtection="1"/>
    <xf numFmtId="0" fontId="8" fillId="2" borderId="9" xfId="0" applyFont="1" applyFill="1" applyBorder="1" applyProtection="1"/>
    <xf numFmtId="0" fontId="0" fillId="2" borderId="8" xfId="0" applyFill="1" applyBorder="1" applyProtection="1"/>
    <xf numFmtId="0" fontId="0" fillId="2" borderId="0" xfId="0" applyFill="1" applyBorder="1" applyProtection="1"/>
    <xf numFmtId="0" fontId="0" fillId="2" borderId="0" xfId="0" applyFill="1" applyBorder="1" applyAlignment="1" applyProtection="1">
      <alignment horizontal="center"/>
    </xf>
    <xf numFmtId="0" fontId="8" fillId="2" borderId="0" xfId="0" applyFont="1" applyFill="1" applyBorder="1" applyProtection="1"/>
    <xf numFmtId="0" fontId="9" fillId="2" borderId="0" xfId="0" applyFont="1" applyFill="1" applyBorder="1" applyProtection="1"/>
    <xf numFmtId="164" fontId="5" fillId="2" borderId="0" xfId="0" applyNumberFormat="1" applyFont="1" applyFill="1" applyBorder="1" applyAlignment="1" applyProtection="1">
      <alignment horizontal="center"/>
    </xf>
    <xf numFmtId="0" fontId="7" fillId="2" borderId="4" xfId="0" applyFont="1" applyFill="1" applyBorder="1" applyProtection="1"/>
    <xf numFmtId="0" fontId="3" fillId="2" borderId="0" xfId="0" applyFont="1" applyFill="1" applyBorder="1" applyProtection="1"/>
    <xf numFmtId="0" fontId="8" fillId="2" borderId="0" xfId="0" applyFont="1" applyFill="1" applyBorder="1" applyAlignment="1" applyProtection="1">
      <alignment horizontal="center"/>
    </xf>
    <xf numFmtId="164" fontId="8" fillId="2" borderId="0" xfId="1" applyNumberFormat="1" applyFont="1" applyFill="1" applyBorder="1" applyAlignment="1" applyProtection="1">
      <alignment horizontal="center"/>
    </xf>
    <xf numFmtId="0" fontId="0" fillId="2" borderId="3" xfId="0" applyFill="1" applyBorder="1" applyProtection="1"/>
    <xf numFmtId="0" fontId="0" fillId="2" borderId="9" xfId="0" applyFill="1" applyBorder="1" applyProtection="1"/>
    <xf numFmtId="0" fontId="0" fillId="2" borderId="4" xfId="0" applyFill="1" applyBorder="1" applyProtection="1"/>
    <xf numFmtId="0" fontId="0" fillId="2" borderId="9" xfId="0"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Protection="1">
      <protection hidden="1"/>
    </xf>
    <xf numFmtId="0" fontId="7" fillId="2" borderId="0" xfId="0" applyFont="1" applyFill="1" applyBorder="1" applyProtection="1"/>
    <xf numFmtId="0" fontId="9" fillId="3" borderId="5" xfId="0" applyFont="1" applyFill="1" applyBorder="1" applyAlignment="1" applyProtection="1">
      <alignment horizontal="center"/>
      <protection locked="0"/>
    </xf>
    <xf numFmtId="9" fontId="9" fillId="3" borderId="5" xfId="2" applyFont="1" applyFill="1" applyBorder="1" applyAlignment="1" applyProtection="1">
      <alignment horizontal="center"/>
      <protection locked="0"/>
    </xf>
    <xf numFmtId="164" fontId="9" fillId="3" borderId="5" xfId="0" applyNumberFormat="1" applyFont="1" applyFill="1" applyBorder="1" applyAlignment="1" applyProtection="1">
      <alignment horizontal="center"/>
      <protection locked="0"/>
    </xf>
    <xf numFmtId="164" fontId="0" fillId="3" borderId="0" xfId="0" applyNumberFormat="1" applyFill="1" applyBorder="1" applyProtection="1"/>
    <xf numFmtId="164" fontId="8" fillId="2" borderId="0" xfId="0" applyNumberFormat="1" applyFont="1" applyFill="1" applyBorder="1" applyAlignment="1" applyProtection="1">
      <alignment horizontal="center"/>
    </xf>
    <xf numFmtId="165" fontId="9" fillId="3" borderId="5" xfId="0" applyNumberFormat="1" applyFont="1" applyFill="1" applyBorder="1" applyAlignment="1" applyProtection="1">
      <alignment horizontal="center"/>
      <protection locked="0"/>
    </xf>
    <xf numFmtId="0" fontId="6" fillId="3" borderId="0" xfId="0" applyFont="1" applyFill="1" applyBorder="1" applyAlignment="1" applyProtection="1">
      <alignment horizontal="center"/>
    </xf>
    <xf numFmtId="0" fontId="7" fillId="4" borderId="0" xfId="0" applyFont="1" applyFill="1" applyBorder="1" applyAlignment="1" applyProtection="1">
      <alignment horizontal="center"/>
    </xf>
    <xf numFmtId="164" fontId="9" fillId="4" borderId="0" xfId="0" applyNumberFormat="1" applyFont="1" applyFill="1" applyBorder="1" applyAlignment="1" applyProtection="1">
      <alignment horizontal="center"/>
    </xf>
    <xf numFmtId="0" fontId="5" fillId="2" borderId="7"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2"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164" fontId="0" fillId="0" borderId="0" xfId="1" applyNumberFormat="1" applyFont="1"/>
  </cellXfs>
  <cellStyles count="3">
    <cellStyle name="Currency" xfId="1" builtinId="4"/>
    <cellStyle name="Normal" xfId="0" builtinId="0"/>
    <cellStyle name="Percent" xfId="2" builtinId="5"/>
  </cellStyles>
  <dxfs count="2">
    <dxf>
      <numFmt numFmtId="164" formatCode="&quot;$&quot;#,##0.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219075</xdr:colOff>
      <xdr:row>2</xdr:row>
      <xdr:rowOff>251843</xdr:rowOff>
    </xdr:to>
    <xdr:pic>
      <xdr:nvPicPr>
        <xdr:cNvPr id="1039" name="Picture 5">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5550" cy="632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cornp" displayName="cornp" ref="A1:B49" totalsRowShown="0">
  <autoFilter ref="A1:B49" xr:uid="{00000000-0009-0000-0100-000006000000}"/>
  <tableColumns count="2">
    <tableColumn id="1" xr3:uid="{00000000-0010-0000-0000-000001000000}" name="State Name"/>
    <tableColumn id="2" xr3:uid="{00000000-0010-0000-0000-000002000000}" name="Projected Price" dataDxfId="0" dataCellStyle="Currency">
      <calculatedColumnFormula>VLOOKUP(A2,Table2[],2,FALSE)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A930F2-E42C-439B-A181-DE1181101EDA}" name="Table2" displayName="Table2" ref="G3:H53" totalsRowShown="0">
  <autoFilter ref="G3:H53" xr:uid="{AB7EDF9B-D57A-4F49-90B6-5251F03FB36D}"/>
  <tableColumns count="2">
    <tableColumn id="1" xr3:uid="{C9E545BA-3CA0-444F-AA61-680646960EB0}" name="State Name"/>
    <tableColumn id="2" xr3:uid="{049C8AA9-34BB-424D-9D53-C8D2B8558237}" name="Projected Pric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beanp" displayName="beanp" ref="A1:B36" totalsRowShown="0">
  <autoFilter ref="A1:B36" xr:uid="{00000000-0009-0000-0100-000004000000}"/>
  <tableColumns count="2">
    <tableColumn id="1" xr3:uid="{00000000-0010-0000-0100-000001000000}" name="State Name"/>
    <tableColumn id="2" xr3:uid="{00000000-0010-0000-0100-000002000000}" name="Projected Price" dataDxfId="1">
      <calculatedColumnFormula>VLOOKUP(A2, Table3[],2,FALSE)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222537-28EF-4024-9BA6-D698FBDEAB24}" name="Table3" displayName="Table3" ref="G5:H42" totalsRowShown="0">
  <autoFilter ref="G5:H42" xr:uid="{0EDDCBCC-DA20-468A-9827-A53C59E2666F}"/>
  <tableColumns count="2">
    <tableColumn id="1" xr3:uid="{F7DBABFE-CE89-4AB7-A9B1-0F0B19E2B136}" name="Column1"/>
    <tableColumn id="2" xr3:uid="{FA761C33-D2BE-4DD8-9291-FA0251B19957}" name="Column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 displayName="Table1" ref="A1:B51" totalsRowShown="0">
  <autoFilter ref="A1:B51" xr:uid="{00000000-0009-0000-0100-000005000000}"/>
  <tableColumns count="2">
    <tableColumn id="1" xr3:uid="{00000000-0010-0000-0200-000001000000}" name="State Name"/>
    <tableColumn id="2" xr3:uid="{00000000-0010-0000-0200-000002000000}" name="Projected Pri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S34"/>
  <sheetViews>
    <sheetView tabSelected="1" zoomScaleNormal="100" workbookViewId="0">
      <selection activeCell="V31" sqref="V31"/>
    </sheetView>
  </sheetViews>
  <sheetFormatPr defaultRowHeight="15" x14ac:dyDescent="0.25"/>
  <cols>
    <col min="1" max="1" width="1.140625" style="2" customWidth="1"/>
    <col min="2" max="2" width="3.42578125" style="2" customWidth="1"/>
    <col min="3" max="3" width="12.42578125" style="2" customWidth="1"/>
    <col min="4" max="4" width="4.5703125" style="2" customWidth="1"/>
    <col min="5" max="5" width="12.5703125" style="2" customWidth="1"/>
    <col min="6" max="6" width="7" style="2" customWidth="1"/>
    <col min="7" max="7" width="7.140625" style="2" customWidth="1"/>
    <col min="8" max="8" width="18.5703125" style="2" customWidth="1"/>
    <col min="9" max="9" width="3.42578125" style="2" customWidth="1"/>
    <col min="10" max="10" width="2.28515625" style="2" customWidth="1"/>
    <col min="11" max="11" width="3.42578125" style="2" customWidth="1"/>
    <col min="12" max="12" width="12.42578125" style="2" customWidth="1"/>
    <col min="13" max="13" width="4.5703125" style="25" customWidth="1"/>
    <col min="14" max="14" width="12.5703125" style="2" customWidth="1"/>
    <col min="15" max="15" width="7" style="25" customWidth="1"/>
    <col min="16" max="16" width="7.140625" style="2" customWidth="1"/>
    <col min="17" max="17" width="18.5703125" style="2" customWidth="1"/>
    <col min="18" max="18" width="3.42578125" style="2" customWidth="1"/>
    <col min="19" max="19" width="1.140625" style="2" customWidth="1"/>
    <col min="20" max="45" width="9.140625" style="26"/>
    <col min="46" max="16384" width="9.140625" style="2"/>
  </cols>
  <sheetData>
    <row r="2" spans="1:19" x14ac:dyDescent="0.25">
      <c r="M2" s="2"/>
      <c r="O2" s="2"/>
    </row>
    <row r="3" spans="1:19" ht="24.75" customHeight="1" x14ac:dyDescent="0.35">
      <c r="A3" s="34" t="s">
        <v>0</v>
      </c>
      <c r="B3" s="34"/>
      <c r="C3" s="34"/>
      <c r="D3" s="34"/>
      <c r="E3" s="34"/>
      <c r="F3" s="34"/>
      <c r="G3" s="34"/>
      <c r="H3" s="34"/>
      <c r="I3" s="34"/>
      <c r="J3" s="34"/>
      <c r="K3" s="34"/>
      <c r="L3" s="34"/>
      <c r="M3" s="34"/>
      <c r="N3" s="34"/>
      <c r="O3" s="34"/>
      <c r="P3" s="34"/>
      <c r="Q3" s="34"/>
      <c r="R3" s="34"/>
      <c r="S3" s="34"/>
    </row>
    <row r="4" spans="1:19" ht="9" customHeight="1" x14ac:dyDescent="0.25">
      <c r="M4" s="2"/>
      <c r="O4" s="2"/>
    </row>
    <row r="5" spans="1:19" ht="5.25" customHeight="1" x14ac:dyDescent="0.25">
      <c r="H5" s="3"/>
      <c r="M5" s="4"/>
      <c r="O5" s="2"/>
    </row>
    <row r="6" spans="1:19" ht="5.25" customHeight="1" x14ac:dyDescent="0.3">
      <c r="B6" s="5"/>
      <c r="C6" s="6"/>
      <c r="D6" s="6"/>
      <c r="E6" s="6"/>
      <c r="F6" s="6"/>
      <c r="G6" s="6"/>
      <c r="H6" s="6"/>
      <c r="I6" s="7"/>
      <c r="J6" s="4"/>
      <c r="K6" s="5"/>
      <c r="L6" s="6"/>
      <c r="M6" s="6"/>
      <c r="N6" s="6"/>
      <c r="O6" s="6"/>
      <c r="P6" s="6"/>
      <c r="Q6" s="6"/>
      <c r="R6" s="7"/>
    </row>
    <row r="7" spans="1:19" ht="18.75" x14ac:dyDescent="0.3">
      <c r="B7" s="37" t="s">
        <v>1</v>
      </c>
      <c r="C7" s="38"/>
      <c r="D7" s="38"/>
      <c r="E7" s="38"/>
      <c r="F7" s="38"/>
      <c r="G7" s="38"/>
      <c r="H7" s="38"/>
      <c r="I7" s="39"/>
      <c r="J7" s="4"/>
      <c r="K7" s="37" t="s">
        <v>2</v>
      </c>
      <c r="L7" s="38"/>
      <c r="M7" s="38"/>
      <c r="N7" s="38"/>
      <c r="O7" s="38"/>
      <c r="P7" s="38"/>
      <c r="Q7" s="38"/>
      <c r="R7" s="39"/>
    </row>
    <row r="8" spans="1:19" ht="18" customHeight="1" x14ac:dyDescent="0.25">
      <c r="B8" s="8"/>
      <c r="C8" s="9" t="s">
        <v>3</v>
      </c>
      <c r="D8" s="10"/>
      <c r="E8" s="10"/>
      <c r="F8" s="10"/>
      <c r="G8" s="10"/>
      <c r="H8" s="28" t="s">
        <v>25</v>
      </c>
      <c r="I8" s="11"/>
      <c r="K8" s="8"/>
      <c r="L8" s="9" t="s">
        <v>3</v>
      </c>
      <c r="M8" s="10"/>
      <c r="N8" s="10"/>
      <c r="O8" s="10"/>
      <c r="P8" s="10"/>
      <c r="Q8" s="28" t="s">
        <v>25</v>
      </c>
      <c r="R8" s="11"/>
    </row>
    <row r="9" spans="1:19" ht="15.75" x14ac:dyDescent="0.25">
      <c r="B9" s="8"/>
      <c r="C9" s="12"/>
      <c r="D9" s="12"/>
      <c r="E9" s="12"/>
      <c r="F9" s="12"/>
      <c r="G9" s="12"/>
      <c r="H9" s="13"/>
      <c r="I9" s="11"/>
      <c r="K9" s="8"/>
      <c r="L9" s="27"/>
      <c r="M9" s="14"/>
      <c r="N9" s="14"/>
      <c r="O9" s="14"/>
      <c r="P9" s="14"/>
      <c r="Q9" s="15"/>
      <c r="R9" s="11"/>
    </row>
    <row r="10" spans="1:19" ht="18" customHeight="1" x14ac:dyDescent="0.25">
      <c r="B10" s="8"/>
      <c r="C10" s="9" t="s">
        <v>6</v>
      </c>
      <c r="D10" s="9"/>
      <c r="E10" s="9"/>
      <c r="F10" s="9"/>
      <c r="G10" s="9"/>
      <c r="H10" s="28">
        <v>185</v>
      </c>
      <c r="I10" s="11"/>
      <c r="K10" s="8"/>
      <c r="L10" s="9" t="s">
        <v>6</v>
      </c>
      <c r="M10" s="10"/>
      <c r="N10" s="10"/>
      <c r="O10" s="10"/>
      <c r="P10" s="10"/>
      <c r="Q10" s="28">
        <v>55</v>
      </c>
      <c r="R10" s="11"/>
    </row>
    <row r="11" spans="1:19" ht="15.75" x14ac:dyDescent="0.25">
      <c r="B11" s="8"/>
      <c r="C11" s="12"/>
      <c r="D11" s="12"/>
      <c r="E11" s="12"/>
      <c r="F11" s="12"/>
      <c r="G11" s="12"/>
      <c r="H11" s="13"/>
      <c r="I11" s="11"/>
      <c r="K11" s="8"/>
      <c r="L11" s="27"/>
      <c r="M11" s="14"/>
      <c r="N11" s="14"/>
      <c r="O11" s="14"/>
      <c r="P11" s="14"/>
      <c r="Q11" s="15"/>
      <c r="R11" s="11"/>
    </row>
    <row r="12" spans="1:19" ht="18" customHeight="1" x14ac:dyDescent="0.25">
      <c r="B12" s="8"/>
      <c r="C12" s="9" t="s">
        <v>5</v>
      </c>
      <c r="D12" s="9"/>
      <c r="E12" s="9"/>
      <c r="F12" s="9"/>
      <c r="G12" s="9"/>
      <c r="H12" s="29">
        <v>0.85</v>
      </c>
      <c r="I12" s="11"/>
      <c r="K12" s="8"/>
      <c r="L12" s="9" t="s">
        <v>5</v>
      </c>
      <c r="M12" s="10"/>
      <c r="N12" s="10"/>
      <c r="O12" s="10"/>
      <c r="P12" s="10"/>
      <c r="Q12" s="29">
        <v>0.85</v>
      </c>
      <c r="R12" s="11"/>
    </row>
    <row r="13" spans="1:19" x14ac:dyDescent="0.25">
      <c r="B13" s="8"/>
      <c r="C13" s="12"/>
      <c r="D13" s="12"/>
      <c r="E13" s="12"/>
      <c r="F13" s="12"/>
      <c r="G13" s="12"/>
      <c r="H13" s="12"/>
      <c r="I13" s="11"/>
      <c r="K13" s="8"/>
      <c r="L13" s="14"/>
      <c r="M13" s="14"/>
      <c r="N13" s="14"/>
      <c r="O13" s="14"/>
      <c r="P13" s="14"/>
      <c r="Q13" s="14"/>
      <c r="R13" s="11"/>
    </row>
    <row r="14" spans="1:19" x14ac:dyDescent="0.25">
      <c r="B14" s="8"/>
      <c r="C14" s="35" t="s">
        <v>4</v>
      </c>
      <c r="D14" s="35"/>
      <c r="E14" s="35"/>
      <c r="F14" s="35"/>
      <c r="G14" s="35"/>
      <c r="H14" s="35"/>
      <c r="I14" s="11"/>
      <c r="K14" s="8"/>
      <c r="L14" s="35" t="s">
        <v>4</v>
      </c>
      <c r="M14" s="35"/>
      <c r="N14" s="35"/>
      <c r="O14" s="35"/>
      <c r="P14" s="35"/>
      <c r="Q14" s="35"/>
      <c r="R14" s="11"/>
    </row>
    <row r="15" spans="1:19" ht="15.75" x14ac:dyDescent="0.25">
      <c r="B15" s="8"/>
      <c r="C15" s="36">
        <f>VLOOKUP(H8,cornp[],2,FALSE)</f>
        <v>3.88</v>
      </c>
      <c r="D15" s="36"/>
      <c r="E15" s="36"/>
      <c r="F15" s="36"/>
      <c r="G15" s="36"/>
      <c r="H15" s="36"/>
      <c r="I15" s="11"/>
      <c r="K15" s="8"/>
      <c r="L15" s="36">
        <f>VLOOKUP(Q8,beanp[],2,FALSE)</f>
        <v>9.17</v>
      </c>
      <c r="M15" s="36"/>
      <c r="N15" s="36"/>
      <c r="O15" s="36"/>
      <c r="P15" s="36"/>
      <c r="Q15" s="36"/>
      <c r="R15" s="11"/>
    </row>
    <row r="16" spans="1:19" ht="8.25" customHeight="1" x14ac:dyDescent="0.3">
      <c r="B16" s="8"/>
      <c r="C16" s="16"/>
      <c r="D16" s="16"/>
      <c r="E16" s="16"/>
      <c r="F16" s="16"/>
      <c r="G16" s="16"/>
      <c r="H16" s="16"/>
      <c r="I16" s="11"/>
      <c r="K16" s="8"/>
      <c r="L16" s="14"/>
      <c r="M16" s="14"/>
      <c r="N16" s="14"/>
      <c r="O16" s="14"/>
      <c r="P16" s="14"/>
      <c r="Q16" s="14"/>
      <c r="R16" s="11"/>
    </row>
    <row r="17" spans="2:18" ht="18" customHeight="1" x14ac:dyDescent="0.25">
      <c r="B17" s="8"/>
      <c r="C17" s="9" t="s">
        <v>10</v>
      </c>
      <c r="D17" s="9"/>
      <c r="E17" s="9"/>
      <c r="F17" s="9"/>
      <c r="G17" s="17"/>
      <c r="H17" s="30">
        <v>3.92</v>
      </c>
      <c r="I17" s="11"/>
      <c r="K17" s="8"/>
      <c r="L17" s="9" t="s">
        <v>9</v>
      </c>
      <c r="M17" s="9"/>
      <c r="N17" s="9"/>
      <c r="O17" s="9"/>
      <c r="P17" s="17"/>
      <c r="Q17" s="30">
        <v>10.45</v>
      </c>
      <c r="R17" s="11"/>
    </row>
    <row r="18" spans="2:18" x14ac:dyDescent="0.25">
      <c r="B18" s="8"/>
      <c r="C18" s="12"/>
      <c r="D18" s="12"/>
      <c r="E18" s="12"/>
      <c r="F18" s="12"/>
      <c r="G18" s="12"/>
      <c r="H18" s="12"/>
      <c r="I18" s="11"/>
      <c r="K18" s="8"/>
      <c r="L18" s="12"/>
      <c r="M18" s="12"/>
      <c r="N18" s="12"/>
      <c r="O18" s="12"/>
      <c r="P18" s="12"/>
      <c r="Q18" s="12"/>
      <c r="R18" s="11"/>
    </row>
    <row r="19" spans="2:18" ht="15.75" x14ac:dyDescent="0.25">
      <c r="B19" s="8"/>
      <c r="C19" s="9" t="s">
        <v>11</v>
      </c>
      <c r="D19" s="9"/>
      <c r="E19" s="9"/>
      <c r="F19" s="9"/>
      <c r="G19" s="17"/>
      <c r="H19" s="33">
        <v>145</v>
      </c>
      <c r="I19" s="11"/>
      <c r="K19" s="8"/>
      <c r="L19" s="9" t="s">
        <v>11</v>
      </c>
      <c r="M19" s="9"/>
      <c r="N19" s="9"/>
      <c r="O19" s="9"/>
      <c r="P19" s="17"/>
      <c r="Q19" s="33">
        <v>55</v>
      </c>
      <c r="R19" s="11"/>
    </row>
    <row r="20" spans="2:18" x14ac:dyDescent="0.25">
      <c r="B20" s="8"/>
      <c r="C20" s="19"/>
      <c r="D20" s="18"/>
      <c r="E20" s="20"/>
      <c r="F20" s="18"/>
      <c r="G20" s="18"/>
      <c r="H20" s="32"/>
      <c r="I20" s="11"/>
      <c r="K20" s="8"/>
      <c r="L20" s="19"/>
      <c r="M20" s="18"/>
      <c r="N20" s="20"/>
      <c r="O20" s="18"/>
      <c r="P20" s="18"/>
      <c r="Q20" s="32"/>
      <c r="R20" s="11"/>
    </row>
    <row r="21" spans="2:18" x14ac:dyDescent="0.25">
      <c r="B21" s="8"/>
      <c r="C21" s="19"/>
      <c r="D21" s="18"/>
      <c r="E21" s="20"/>
      <c r="F21" s="18"/>
      <c r="G21" s="18"/>
      <c r="H21" s="32"/>
      <c r="I21" s="11"/>
      <c r="K21" s="8"/>
      <c r="L21" s="19"/>
      <c r="M21" s="18"/>
      <c r="N21" s="20"/>
      <c r="O21" s="18"/>
      <c r="P21" s="18"/>
      <c r="Q21" s="32"/>
      <c r="R21" s="11"/>
    </row>
    <row r="22" spans="2:18" x14ac:dyDescent="0.25">
      <c r="B22" s="8"/>
      <c r="C22" s="35" t="s">
        <v>12</v>
      </c>
      <c r="D22" s="35"/>
      <c r="E22" s="35"/>
      <c r="F22" s="35"/>
      <c r="G22" s="35"/>
      <c r="H22" s="35"/>
      <c r="I22" s="11"/>
      <c r="K22" s="8"/>
      <c r="L22" s="35" t="s">
        <v>12</v>
      </c>
      <c r="M22" s="35"/>
      <c r="N22" s="35"/>
      <c r="O22" s="35"/>
      <c r="P22" s="35"/>
      <c r="Q22" s="35"/>
      <c r="R22" s="11"/>
    </row>
    <row r="23" spans="2:18" ht="15.75" x14ac:dyDescent="0.25">
      <c r="B23" s="8"/>
      <c r="C23" s="36">
        <f>IF(IF($H$17&lt;$C$15,(($H$10*$H$12*$C$15)/H19)-$H$17,(($H$10*$H$12*$H$17)-(H19*$H$17))/H19)&gt;0,IF($H$17&lt;$C$15,(($H$10*$H$12*$C$15)/H19)-$H$17,(($H$10*$H$12*$H$17)-(H19*$H$17))/H19),"No Claim")</f>
        <v>0.3311724137931033</v>
      </c>
      <c r="D23" s="36" t="e">
        <f>IF($Q$17&lt;$L$15,A23-$Q$17,(($Q$10*$Q$12*$Q$17)-(#REF!*$Q$17))/#REF!)</f>
        <v>#REF!</v>
      </c>
      <c r="E23" s="36" t="e">
        <f>IF($Q$17&lt;$L$15,B23-$Q$17,(($Q$10*$Q$12*$Q$17)-(#REF!*$Q$17))/#REF!)</f>
        <v>#REF!</v>
      </c>
      <c r="F23" s="36" t="e">
        <f t="shared" ref="F23:H23" si="0">IF($Q$17&lt;$L$15,C23-$Q$17,(($Q$10*$Q$12*$Q$17)-(A23*$Q$17))/A23)</f>
        <v>#DIV/0!</v>
      </c>
      <c r="G23" s="36" t="e">
        <f t="shared" si="0"/>
        <v>#DIV/0!</v>
      </c>
      <c r="H23" s="36">
        <f t="shared" si="0"/>
        <v>1464.7257080383179</v>
      </c>
      <c r="I23" s="11"/>
      <c r="K23" s="8"/>
      <c r="L23" s="36" t="str">
        <f>IF(IF($Q$17&lt;$L$15,(($Q$10*$Q$12*$L$15)/Q19)-$Q$17,(($Q$10*$Q$12*$Q$17)-(Q19*$Q$17))/Q19)&gt;0,IF($Q$17&lt;$L$15,(($Q$10*$Q$12*$L$15)/Q19)-$Q$17,(($Q$10*$Q$12*$Q$17)-(Q19*$Q$17))/Q19),"No Claim")</f>
        <v>No Claim</v>
      </c>
      <c r="M23" s="36" t="e">
        <f>IF($Q$17&lt;$L$15,J23-$Q$17,(($Q$10*$Q$12*$Q$17)-(#REF!*$Q$17))/#REF!)</f>
        <v>#REF!</v>
      </c>
      <c r="N23" s="36" t="e">
        <f>IF($Q$17&lt;$L$15,K23-$Q$17,(($Q$10*$Q$12*$Q$17)-(#REF!*$Q$17))/#REF!)</f>
        <v>#REF!</v>
      </c>
      <c r="O23" s="36" t="e">
        <f t="shared" ref="O23" si="1">IF($Q$17&lt;$L$15,L23-$Q$17,(($Q$10*$Q$12*$Q$17)-(J23*$Q$17))/J23)</f>
        <v>#DIV/0!</v>
      </c>
      <c r="P23" s="36" t="e">
        <f t="shared" ref="P23" si="2">IF($Q$17&lt;$L$15,M23-$Q$17,(($Q$10*$Q$12*$Q$17)-(K23*$Q$17))/K23)</f>
        <v>#DIV/0!</v>
      </c>
      <c r="Q23" s="36" t="e">
        <f t="shared" ref="Q23" si="3">IF($Q$17&lt;$L$15,N23-$Q$17,(($Q$10*$Q$12*$Q$17)-(L23*$Q$17))/L23)</f>
        <v>#VALUE!</v>
      </c>
      <c r="R23" s="11"/>
    </row>
    <row r="24" spans="2:18" x14ac:dyDescent="0.25">
      <c r="B24" s="8"/>
      <c r="C24" s="19"/>
      <c r="D24" s="18"/>
      <c r="E24" s="20"/>
      <c r="F24" s="18"/>
      <c r="G24" s="18"/>
      <c r="H24" s="32"/>
      <c r="I24" s="11"/>
      <c r="K24" s="8"/>
      <c r="L24" s="19"/>
      <c r="M24" s="18"/>
      <c r="N24" s="20"/>
      <c r="O24" s="18"/>
      <c r="P24" s="18"/>
      <c r="Q24" s="32"/>
      <c r="R24" s="11"/>
    </row>
    <row r="25" spans="2:18" x14ac:dyDescent="0.25">
      <c r="B25" s="8"/>
      <c r="C25" s="35" t="s">
        <v>13</v>
      </c>
      <c r="D25" s="35"/>
      <c r="E25" s="35"/>
      <c r="F25" s="35"/>
      <c r="G25" s="35"/>
      <c r="H25" s="35"/>
      <c r="I25" s="11"/>
      <c r="K25" s="8"/>
      <c r="L25" s="35" t="s">
        <v>13</v>
      </c>
      <c r="M25" s="35"/>
      <c r="N25" s="35"/>
      <c r="O25" s="35"/>
      <c r="P25" s="35"/>
      <c r="Q25" s="35"/>
      <c r="R25" s="11"/>
    </row>
    <row r="26" spans="2:18" ht="15.75" x14ac:dyDescent="0.25">
      <c r="B26" s="8"/>
      <c r="C26" s="36">
        <f>IF(C23="No Claim","No Claim",C23*H19)</f>
        <v>48.019999999999982</v>
      </c>
      <c r="D26" s="36" t="e">
        <f>IF($Q$17&lt;$L$15,A26-$Q$17,(($Q$10*$Q$12*$Q$17)-(#REF!*$Q$17))/#REF!)</f>
        <v>#REF!</v>
      </c>
      <c r="E26" s="36" t="e">
        <f>IF($Q$17&lt;$L$15,B26-$Q$17,(($Q$10*$Q$12*$Q$17)-(#REF!*$Q$17))/#REF!)</f>
        <v>#REF!</v>
      </c>
      <c r="F26" s="36" t="e">
        <f t="shared" ref="F26" si="4">IF($Q$17&lt;$L$15,C26-$Q$17,(($Q$10*$Q$12*$Q$17)-(A26*$Q$17))/A26)</f>
        <v>#DIV/0!</v>
      </c>
      <c r="G26" s="36" t="e">
        <f t="shared" ref="G26" si="5">IF($Q$17&lt;$L$15,D26-$Q$17,(($Q$10*$Q$12*$Q$17)-(B26*$Q$17))/B26)</f>
        <v>#DIV/0!</v>
      </c>
      <c r="H26" s="36">
        <f t="shared" ref="H26" si="6">IF($Q$17&lt;$L$15,E26-$Q$17,(($Q$10*$Q$12*$Q$17)-(C26*$Q$17))/C26)</f>
        <v>-0.27637442732194578</v>
      </c>
      <c r="I26" s="11"/>
      <c r="K26" s="8"/>
      <c r="L26" s="36" t="str">
        <f>IF(L23="No Claim","No Claim",L23*Q19)</f>
        <v>No Claim</v>
      </c>
      <c r="M26" s="36" t="e">
        <f>IF($Q$17&lt;$L$15,J26-$Q$17,(($Q$10*$Q$12*$Q$17)-(#REF!*$Q$17))/#REF!)</f>
        <v>#REF!</v>
      </c>
      <c r="N26" s="36" t="e">
        <f>IF($Q$17&lt;$L$15,K26-$Q$17,(($Q$10*$Q$12*$Q$17)-(#REF!*$Q$17))/#REF!)</f>
        <v>#REF!</v>
      </c>
      <c r="O26" s="36" t="e">
        <f t="shared" ref="O26" si="7">IF($Q$17&lt;$L$15,L26-$Q$17,(($Q$10*$Q$12*$Q$17)-(J26*$Q$17))/J26)</f>
        <v>#DIV/0!</v>
      </c>
      <c r="P26" s="36" t="e">
        <f t="shared" ref="P26" si="8">IF($Q$17&lt;$L$15,M26-$Q$17,(($Q$10*$Q$12*$Q$17)-(K26*$Q$17))/K26)</f>
        <v>#DIV/0!</v>
      </c>
      <c r="Q26" s="36" t="e">
        <f t="shared" ref="Q26" si="9">IF($Q$17&lt;$L$15,N26-$Q$17,(($Q$10*$Q$12*$Q$17)-(L26*$Q$17))/L26)</f>
        <v>#VALUE!</v>
      </c>
      <c r="R26" s="11"/>
    </row>
    <row r="27" spans="2:18" x14ac:dyDescent="0.25">
      <c r="B27" s="21"/>
      <c r="C27" s="22"/>
      <c r="D27" s="22"/>
      <c r="E27" s="22"/>
      <c r="F27" s="22"/>
      <c r="G27" s="22"/>
      <c r="H27" s="22"/>
      <c r="I27" s="23"/>
      <c r="K27" s="21"/>
      <c r="L27" s="22"/>
      <c r="M27" s="24"/>
      <c r="N27" s="22"/>
      <c r="O27" s="24"/>
      <c r="P27" s="22"/>
      <c r="Q27" s="22"/>
      <c r="R27" s="23"/>
    </row>
    <row r="28" spans="2:18" ht="9" customHeight="1" x14ac:dyDescent="0.25"/>
    <row r="29" spans="2:18" x14ac:dyDescent="0.25">
      <c r="B29" s="41" t="s">
        <v>8</v>
      </c>
      <c r="C29" s="41"/>
      <c r="D29" s="41"/>
      <c r="E29" s="41"/>
      <c r="F29" s="41"/>
      <c r="G29" s="41"/>
      <c r="H29" s="41"/>
      <c r="I29" s="41"/>
      <c r="J29" s="41"/>
      <c r="K29" s="41"/>
      <c r="L29" s="41"/>
      <c r="M29" s="41"/>
      <c r="N29" s="41"/>
      <c r="O29" s="41"/>
      <c r="P29" s="41"/>
      <c r="Q29" s="41"/>
      <c r="R29" s="41"/>
    </row>
    <row r="30" spans="2:18" x14ac:dyDescent="0.25">
      <c r="B30" s="41"/>
      <c r="C30" s="41"/>
      <c r="D30" s="41"/>
      <c r="E30" s="41"/>
      <c r="F30" s="41"/>
      <c r="G30" s="41"/>
      <c r="H30" s="41"/>
      <c r="I30" s="41"/>
      <c r="J30" s="41"/>
      <c r="K30" s="41"/>
      <c r="L30" s="41"/>
      <c r="M30" s="41"/>
      <c r="N30" s="41"/>
      <c r="O30" s="41"/>
      <c r="P30" s="41"/>
      <c r="Q30" s="41"/>
      <c r="R30" s="41"/>
    </row>
    <row r="32" spans="2:18" x14ac:dyDescent="0.25">
      <c r="B32" s="40" t="s">
        <v>7</v>
      </c>
      <c r="C32" s="40"/>
      <c r="D32" s="40"/>
      <c r="E32" s="40"/>
      <c r="F32" s="40"/>
      <c r="G32" s="40"/>
      <c r="H32" s="40"/>
      <c r="I32" s="40"/>
      <c r="J32" s="40"/>
      <c r="K32" s="40"/>
      <c r="L32" s="40"/>
      <c r="M32" s="40"/>
      <c r="N32" s="40"/>
      <c r="O32" s="40"/>
      <c r="P32" s="40"/>
      <c r="Q32" s="40"/>
      <c r="R32" s="40"/>
    </row>
    <row r="34" spans="8:8" x14ac:dyDescent="0.25">
      <c r="H34" s="31"/>
    </row>
  </sheetData>
  <sheetProtection sheet="1" objects="1" scenarios="1"/>
  <mergeCells count="17">
    <mergeCell ref="L26:Q26"/>
    <mergeCell ref="B7:I7"/>
    <mergeCell ref="K7:R7"/>
    <mergeCell ref="B32:R32"/>
    <mergeCell ref="B29:R30"/>
    <mergeCell ref="C22:H22"/>
    <mergeCell ref="C23:H23"/>
    <mergeCell ref="C25:H25"/>
    <mergeCell ref="L22:Q22"/>
    <mergeCell ref="L23:Q23"/>
    <mergeCell ref="L25:Q25"/>
    <mergeCell ref="C26:H26"/>
    <mergeCell ref="A3:S3"/>
    <mergeCell ref="C14:H14"/>
    <mergeCell ref="C15:H15"/>
    <mergeCell ref="L14:Q14"/>
    <mergeCell ref="L15:Q15"/>
  </mergeCells>
  <dataValidations count="3">
    <dataValidation type="list" allowBlank="1" showInputMessage="1" showErrorMessage="1" sqref="H8" xr:uid="{00000000-0002-0000-0000-000000000000}">
      <formula1>corn</formula1>
    </dataValidation>
    <dataValidation type="list" allowBlank="1" showInputMessage="1" showErrorMessage="1" sqref="Q8" xr:uid="{00000000-0002-0000-0000-000001000000}">
      <formula1>beans</formula1>
    </dataValidation>
    <dataValidation type="list" showInputMessage="1" showErrorMessage="1" sqref="M5" xr:uid="{00000000-0002-0000-0000-000002000000}">
      <formula1>#REF!</formula1>
    </dataValidation>
  </dataValidation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workbookViewId="0">
      <selection activeCell="L14" sqref="L14"/>
    </sheetView>
  </sheetViews>
  <sheetFormatPr defaultRowHeight="15" x14ac:dyDescent="0.25"/>
  <cols>
    <col min="7" max="7" width="13.42578125" customWidth="1"/>
    <col min="8" max="8" width="16.5703125" customWidth="1"/>
  </cols>
  <sheetData>
    <row r="1" spans="1:8" x14ac:dyDescent="0.25">
      <c r="A1" t="s">
        <v>62</v>
      </c>
      <c r="B1" t="s">
        <v>63</v>
      </c>
    </row>
    <row r="2" spans="1:8" x14ac:dyDescent="0.25">
      <c r="A2" t="s">
        <v>14</v>
      </c>
      <c r="B2" s="42">
        <f>VLOOKUP(A2,Table2[],2,FALSE)</f>
        <v>3.92</v>
      </c>
      <c r="D2" t="s">
        <v>14</v>
      </c>
    </row>
    <row r="3" spans="1:8" x14ac:dyDescent="0.25">
      <c r="A3" t="s">
        <v>15</v>
      </c>
      <c r="B3" s="42">
        <f>VLOOKUP(A3,Table2[],2,FALSE)</f>
        <v>3.95</v>
      </c>
      <c r="D3" t="s">
        <v>15</v>
      </c>
      <c r="G3" t="s">
        <v>62</v>
      </c>
      <c r="H3" t="s">
        <v>63</v>
      </c>
    </row>
    <row r="4" spans="1:8" x14ac:dyDescent="0.25">
      <c r="A4" t="s">
        <v>22</v>
      </c>
      <c r="B4" s="42">
        <f>VLOOKUP(A4,Table2[],2,FALSE)</f>
        <v>3.95</v>
      </c>
      <c r="D4" t="s">
        <v>22</v>
      </c>
      <c r="G4" t="s">
        <v>14</v>
      </c>
      <c r="H4">
        <v>3.92</v>
      </c>
    </row>
    <row r="5" spans="1:8" x14ac:dyDescent="0.25">
      <c r="A5" t="s">
        <v>39</v>
      </c>
      <c r="B5" s="42">
        <f>VLOOKUP(A5,Table2[],2,FALSE)</f>
        <v>3.95</v>
      </c>
      <c r="D5" t="s">
        <v>39</v>
      </c>
      <c r="G5" t="s">
        <v>15</v>
      </c>
      <c r="H5">
        <v>3.95</v>
      </c>
    </row>
    <row r="6" spans="1:8" x14ac:dyDescent="0.25">
      <c r="A6" t="s">
        <v>23</v>
      </c>
      <c r="B6" s="42">
        <f>VLOOKUP(A6,Table2[],2,FALSE)</f>
        <v>3.88</v>
      </c>
      <c r="D6" t="s">
        <v>23</v>
      </c>
      <c r="G6" t="s">
        <v>22</v>
      </c>
      <c r="H6">
        <v>3.95</v>
      </c>
    </row>
    <row r="7" spans="1:8" x14ac:dyDescent="0.25">
      <c r="A7" t="s">
        <v>44</v>
      </c>
      <c r="B7" s="42">
        <f>VLOOKUP(A7,Table2[],2,FALSE)</f>
        <v>3.88</v>
      </c>
      <c r="D7" t="s">
        <v>44</v>
      </c>
      <c r="G7" t="s">
        <v>39</v>
      </c>
      <c r="H7">
        <v>3.95</v>
      </c>
    </row>
    <row r="8" spans="1:8" x14ac:dyDescent="0.25">
      <c r="A8" t="s">
        <v>24</v>
      </c>
      <c r="B8" s="42">
        <f>VLOOKUP(A8,Table2[],2,FALSE)</f>
        <v>3.88</v>
      </c>
      <c r="D8" t="s">
        <v>24</v>
      </c>
      <c r="G8" t="s">
        <v>23</v>
      </c>
      <c r="H8">
        <v>3.88</v>
      </c>
    </row>
    <row r="9" spans="1:8" x14ac:dyDescent="0.25">
      <c r="A9" t="s">
        <v>16</v>
      </c>
      <c r="B9" s="42">
        <f>VLOOKUP(A9,Table2[],2,FALSE)</f>
        <v>3.92</v>
      </c>
      <c r="D9" t="s">
        <v>16</v>
      </c>
      <c r="G9" t="s">
        <v>44</v>
      </c>
      <c r="H9">
        <v>3.88</v>
      </c>
    </row>
    <row r="10" spans="1:8" x14ac:dyDescent="0.25">
      <c r="A10" t="s">
        <v>17</v>
      </c>
      <c r="B10" s="42">
        <f>VLOOKUP(A10,Table2[],2,FALSE)</f>
        <v>3.92</v>
      </c>
      <c r="D10" t="s">
        <v>17</v>
      </c>
      <c r="G10" t="s">
        <v>24</v>
      </c>
      <c r="H10">
        <v>3.88</v>
      </c>
    </row>
    <row r="11" spans="1:8" x14ac:dyDescent="0.25">
      <c r="A11" t="s">
        <v>45</v>
      </c>
      <c r="B11" s="42">
        <f>VLOOKUP(A11,Table2[],2,FALSE)</f>
        <v>3.88</v>
      </c>
      <c r="D11" t="s">
        <v>45</v>
      </c>
      <c r="G11" t="s">
        <v>16</v>
      </c>
      <c r="H11">
        <v>3.92</v>
      </c>
    </row>
    <row r="12" spans="1:8" x14ac:dyDescent="0.25">
      <c r="A12" t="s">
        <v>25</v>
      </c>
      <c r="B12" s="42">
        <f>VLOOKUP(A12,Table2[],2,FALSE)</f>
        <v>3.88</v>
      </c>
      <c r="D12" t="s">
        <v>25</v>
      </c>
      <c r="G12" t="s">
        <v>17</v>
      </c>
      <c r="H12">
        <v>3.92</v>
      </c>
    </row>
    <row r="13" spans="1:8" x14ac:dyDescent="0.25">
      <c r="A13" t="s">
        <v>18</v>
      </c>
      <c r="B13" s="42">
        <f>VLOOKUP(A13,Table2[],2,FALSE)</f>
        <v>3.88</v>
      </c>
      <c r="D13" t="s">
        <v>18</v>
      </c>
      <c r="G13" t="s">
        <v>45</v>
      </c>
      <c r="H13">
        <v>3.88</v>
      </c>
    </row>
    <row r="14" spans="1:8" x14ac:dyDescent="0.25">
      <c r="A14" t="s">
        <v>34</v>
      </c>
      <c r="B14" s="42">
        <f>VLOOKUP(A14,Table2[],2,FALSE)</f>
        <v>3.88</v>
      </c>
      <c r="D14" t="s">
        <v>34</v>
      </c>
      <c r="G14" t="s">
        <v>25</v>
      </c>
      <c r="H14">
        <v>3.88</v>
      </c>
    </row>
    <row r="15" spans="1:8" x14ac:dyDescent="0.25">
      <c r="A15" t="s">
        <v>51</v>
      </c>
      <c r="B15" s="42">
        <f>VLOOKUP(A15,Table2[],2,FALSE)</f>
        <v>3.88</v>
      </c>
      <c r="D15" t="s">
        <v>51</v>
      </c>
      <c r="G15" t="s">
        <v>18</v>
      </c>
      <c r="H15">
        <v>3.88</v>
      </c>
    </row>
    <row r="16" spans="1:8" x14ac:dyDescent="0.25">
      <c r="A16" t="s">
        <v>26</v>
      </c>
      <c r="B16" s="42">
        <f>VLOOKUP(A16,Table2[],2,FALSE)</f>
        <v>3.88</v>
      </c>
      <c r="D16" t="s">
        <v>26</v>
      </c>
      <c r="G16" t="s">
        <v>34</v>
      </c>
      <c r="H16">
        <v>3.88</v>
      </c>
    </row>
    <row r="17" spans="1:8" x14ac:dyDescent="0.25">
      <c r="A17" t="s">
        <v>52</v>
      </c>
      <c r="B17" s="42">
        <f>VLOOKUP(A17,Table2[],2,FALSE)</f>
        <v>3.92</v>
      </c>
      <c r="D17" t="s">
        <v>52</v>
      </c>
      <c r="G17" t="s">
        <v>51</v>
      </c>
      <c r="H17">
        <v>3.88</v>
      </c>
    </row>
    <row r="18" spans="1:8" x14ac:dyDescent="0.25">
      <c r="A18" t="s">
        <v>46</v>
      </c>
      <c r="B18" s="42">
        <f>VLOOKUP(A18,Table2[],2,FALSE)</f>
        <v>3.88</v>
      </c>
      <c r="D18" t="s">
        <v>46</v>
      </c>
      <c r="G18" t="s">
        <v>26</v>
      </c>
      <c r="H18">
        <v>3.88</v>
      </c>
    </row>
    <row r="19" spans="1:8" x14ac:dyDescent="0.25">
      <c r="A19" t="s">
        <v>27</v>
      </c>
      <c r="B19" s="42">
        <f>VLOOKUP(A19,Table2[],2,FALSE)</f>
        <v>3.88</v>
      </c>
      <c r="D19" t="s">
        <v>27</v>
      </c>
      <c r="G19" t="s">
        <v>52</v>
      </c>
      <c r="H19">
        <v>3.92</v>
      </c>
    </row>
    <row r="20" spans="1:8" x14ac:dyDescent="0.25">
      <c r="A20" t="s">
        <v>40</v>
      </c>
      <c r="B20" s="42">
        <f>VLOOKUP(A20,Table2[],2,FALSE)</f>
        <v>3.88</v>
      </c>
      <c r="D20" t="s">
        <v>40</v>
      </c>
      <c r="G20" t="s">
        <v>46</v>
      </c>
      <c r="H20">
        <v>3.88</v>
      </c>
    </row>
    <row r="21" spans="1:8" x14ac:dyDescent="0.25">
      <c r="A21" t="s">
        <v>28</v>
      </c>
      <c r="B21" s="42">
        <f>VLOOKUP(A21,Table2[],2,FALSE)</f>
        <v>3.88</v>
      </c>
      <c r="D21" t="s">
        <v>28</v>
      </c>
      <c r="G21" t="s">
        <v>27</v>
      </c>
      <c r="H21">
        <v>3.88</v>
      </c>
    </row>
    <row r="22" spans="1:8" x14ac:dyDescent="0.25">
      <c r="A22" t="s">
        <v>53</v>
      </c>
      <c r="B22" s="42">
        <f>VLOOKUP(A22,Table2[],2,FALSE)</f>
        <v>3.88</v>
      </c>
      <c r="D22" t="s">
        <v>53</v>
      </c>
      <c r="G22" t="s">
        <v>40</v>
      </c>
      <c r="H22">
        <v>3.88</v>
      </c>
    </row>
    <row r="23" spans="1:8" x14ac:dyDescent="0.25">
      <c r="A23" t="s">
        <v>47</v>
      </c>
      <c r="B23" s="42">
        <f>VLOOKUP(A23,Table2[],2,FALSE)</f>
        <v>3.95</v>
      </c>
      <c r="D23" t="s">
        <v>47</v>
      </c>
      <c r="G23" t="s">
        <v>28</v>
      </c>
      <c r="H23">
        <v>3.88</v>
      </c>
    </row>
    <row r="24" spans="1:8" x14ac:dyDescent="0.25">
      <c r="A24" t="s">
        <v>29</v>
      </c>
      <c r="B24" s="42">
        <f>VLOOKUP(A24,Table2[],2,FALSE)</f>
        <v>3.88</v>
      </c>
      <c r="D24" t="s">
        <v>29</v>
      </c>
      <c r="G24" t="s">
        <v>53</v>
      </c>
      <c r="H24">
        <v>3.88</v>
      </c>
    </row>
    <row r="25" spans="1:8" x14ac:dyDescent="0.25">
      <c r="A25" t="s">
        <v>19</v>
      </c>
      <c r="B25" s="42">
        <f>VLOOKUP(A25,Table2[],2,FALSE)</f>
        <v>3.88</v>
      </c>
      <c r="D25" t="s">
        <v>19</v>
      </c>
      <c r="G25" t="s">
        <v>47</v>
      </c>
      <c r="H25">
        <v>3.95</v>
      </c>
    </row>
    <row r="26" spans="1:8" x14ac:dyDescent="0.25">
      <c r="A26" t="s">
        <v>30</v>
      </c>
      <c r="B26" s="42">
        <f>VLOOKUP(A26,Table2[],2,FALSE)</f>
        <v>3.88</v>
      </c>
      <c r="D26" t="s">
        <v>30</v>
      </c>
      <c r="G26" t="s">
        <v>29</v>
      </c>
      <c r="H26">
        <v>3.88</v>
      </c>
    </row>
    <row r="27" spans="1:8" x14ac:dyDescent="0.25">
      <c r="A27" t="s">
        <v>58</v>
      </c>
      <c r="B27" s="42">
        <f>VLOOKUP(A27,Table2[],2,FALSE)</f>
        <v>3.95</v>
      </c>
      <c r="D27" t="s">
        <v>58</v>
      </c>
      <c r="G27" t="s">
        <v>19</v>
      </c>
      <c r="H27">
        <v>3.88</v>
      </c>
    </row>
    <row r="28" spans="1:8" x14ac:dyDescent="0.25">
      <c r="A28" t="s">
        <v>41</v>
      </c>
      <c r="B28" s="42">
        <f>VLOOKUP(A28,Table2[],2,FALSE)</f>
        <v>3.88</v>
      </c>
      <c r="D28" t="s">
        <v>41</v>
      </c>
      <c r="G28" t="s">
        <v>30</v>
      </c>
      <c r="H28">
        <v>3.88</v>
      </c>
    </row>
    <row r="29" spans="1:8" x14ac:dyDescent="0.25">
      <c r="A29" t="s">
        <v>35</v>
      </c>
      <c r="B29" s="42">
        <f>VLOOKUP(A29,Table2[],2,FALSE)</f>
        <v>3.88</v>
      </c>
      <c r="D29" t="s">
        <v>35</v>
      </c>
      <c r="G29" t="s">
        <v>58</v>
      </c>
      <c r="H29">
        <v>3.95</v>
      </c>
    </row>
    <row r="30" spans="1:8" x14ac:dyDescent="0.25">
      <c r="A30" t="s">
        <v>42</v>
      </c>
      <c r="B30" s="42">
        <f>VLOOKUP(A30,Table2[],2,FALSE)</f>
        <v>3.88</v>
      </c>
      <c r="D30" t="s">
        <v>42</v>
      </c>
      <c r="G30" t="s">
        <v>41</v>
      </c>
      <c r="H30">
        <v>3.88</v>
      </c>
    </row>
    <row r="31" spans="1:8" x14ac:dyDescent="0.25">
      <c r="A31" t="s">
        <v>31</v>
      </c>
      <c r="B31" s="42">
        <f>VLOOKUP(A31,Table2[],2,FALSE)</f>
        <v>3.88</v>
      </c>
      <c r="D31" t="s">
        <v>31</v>
      </c>
      <c r="G31" t="s">
        <v>35</v>
      </c>
      <c r="H31">
        <v>3.88</v>
      </c>
    </row>
    <row r="32" spans="1:8" x14ac:dyDescent="0.25">
      <c r="A32" t="s">
        <v>48</v>
      </c>
      <c r="B32" s="42">
        <f>VLOOKUP(A32,Table2[],2,FALSE)</f>
        <v>3.95</v>
      </c>
      <c r="D32" t="s">
        <v>48</v>
      </c>
      <c r="G32" t="s">
        <v>42</v>
      </c>
      <c r="H32">
        <v>3.88</v>
      </c>
    </row>
    <row r="33" spans="1:8" x14ac:dyDescent="0.25">
      <c r="A33" t="s">
        <v>61</v>
      </c>
      <c r="B33" s="42">
        <f>VLOOKUP(A33,Table2[],2,FALSE)</f>
        <v>3.88</v>
      </c>
      <c r="D33" t="s">
        <v>61</v>
      </c>
      <c r="G33" t="s">
        <v>31</v>
      </c>
      <c r="H33">
        <v>3.88</v>
      </c>
    </row>
    <row r="34" spans="1:8" x14ac:dyDescent="0.25">
      <c r="A34" t="s">
        <v>36</v>
      </c>
      <c r="B34" s="42">
        <f>VLOOKUP(A34,Table2[],2,FALSE)</f>
        <v>3.88</v>
      </c>
      <c r="D34" t="s">
        <v>36</v>
      </c>
      <c r="G34" t="s">
        <v>48</v>
      </c>
      <c r="H34">
        <v>3.95</v>
      </c>
    </row>
    <row r="35" spans="1:8" x14ac:dyDescent="0.25">
      <c r="A35" t="s">
        <v>32</v>
      </c>
      <c r="B35" s="42">
        <f>VLOOKUP(A35,Table2[],2,FALSE)</f>
        <v>3.88</v>
      </c>
      <c r="D35" t="s">
        <v>32</v>
      </c>
      <c r="G35" t="s">
        <v>61</v>
      </c>
      <c r="H35">
        <v>3.88</v>
      </c>
    </row>
    <row r="36" spans="1:8" x14ac:dyDescent="0.25">
      <c r="A36" t="s">
        <v>54</v>
      </c>
      <c r="B36" s="42">
        <f>VLOOKUP(A36,Table2[],2,FALSE)</f>
        <v>3.88</v>
      </c>
      <c r="D36" t="s">
        <v>54</v>
      </c>
      <c r="G36" t="s">
        <v>36</v>
      </c>
      <c r="H36">
        <v>3.88</v>
      </c>
    </row>
    <row r="37" spans="1:8" x14ac:dyDescent="0.25">
      <c r="A37" t="s">
        <v>55</v>
      </c>
      <c r="B37" s="42">
        <f>VLOOKUP(A37,Table2[],2,FALSE)</f>
        <v>3.88</v>
      </c>
      <c r="D37" t="s">
        <v>55</v>
      </c>
      <c r="G37" t="s">
        <v>32</v>
      </c>
      <c r="H37">
        <v>3.88</v>
      </c>
    </row>
    <row r="38" spans="1:8" x14ac:dyDescent="0.25">
      <c r="A38" t="s">
        <v>60</v>
      </c>
      <c r="B38" s="42">
        <f>VLOOKUP(A38,Table2[],2,FALSE)</f>
        <v>3.88</v>
      </c>
      <c r="D38" t="s">
        <v>60</v>
      </c>
      <c r="G38" t="s">
        <v>54</v>
      </c>
      <c r="H38">
        <v>3.88</v>
      </c>
    </row>
    <row r="39" spans="1:8" x14ac:dyDescent="0.25">
      <c r="A39" t="s">
        <v>49</v>
      </c>
      <c r="B39" s="42">
        <f>VLOOKUP(A39,Table2[],2,FALSE)</f>
        <v>3.92</v>
      </c>
      <c r="D39" t="s">
        <v>49</v>
      </c>
      <c r="G39" t="s">
        <v>55</v>
      </c>
      <c r="H39">
        <v>3.88</v>
      </c>
    </row>
    <row r="40" spans="1:8" x14ac:dyDescent="0.25">
      <c r="A40" t="s">
        <v>59</v>
      </c>
      <c r="B40" s="42">
        <f>VLOOKUP(A40,Table2[],2,FALSE)</f>
        <v>3.88</v>
      </c>
      <c r="D40" t="s">
        <v>59</v>
      </c>
      <c r="G40" t="s">
        <v>60</v>
      </c>
      <c r="H40">
        <v>3.88</v>
      </c>
    </row>
    <row r="41" spans="1:8" x14ac:dyDescent="0.25">
      <c r="A41" t="s">
        <v>56</v>
      </c>
      <c r="B41" s="42">
        <f>VLOOKUP(A41,Table2[],2,FALSE)</f>
        <v>3.88</v>
      </c>
      <c r="D41" t="s">
        <v>56</v>
      </c>
      <c r="G41" t="s">
        <v>49</v>
      </c>
      <c r="H41">
        <v>3.92</v>
      </c>
    </row>
    <row r="42" spans="1:8" x14ac:dyDescent="0.25">
      <c r="A42" t="s">
        <v>50</v>
      </c>
      <c r="B42" s="42">
        <f>VLOOKUP(A42,Table2[],2,FALSE)</f>
        <v>4</v>
      </c>
      <c r="D42" t="s">
        <v>50</v>
      </c>
      <c r="G42" t="s">
        <v>59</v>
      </c>
      <c r="H42">
        <v>3.88</v>
      </c>
    </row>
    <row r="43" spans="1:8" x14ac:dyDescent="0.25">
      <c r="A43" t="s">
        <v>43</v>
      </c>
      <c r="B43" s="42">
        <f>VLOOKUP(A43,Table2[],2,FALSE)</f>
        <v>3.88</v>
      </c>
      <c r="D43" t="s">
        <v>43</v>
      </c>
      <c r="G43" t="s">
        <v>56</v>
      </c>
      <c r="H43">
        <v>3.88</v>
      </c>
    </row>
    <row r="44" spans="1:8" x14ac:dyDescent="0.25">
      <c r="A44" t="s">
        <v>20</v>
      </c>
      <c r="B44" s="42">
        <f>VLOOKUP(A44,Table2[],2,FALSE)</f>
        <v>3.88</v>
      </c>
      <c r="D44" t="s">
        <v>20</v>
      </c>
      <c r="G44" t="s">
        <v>50</v>
      </c>
      <c r="H44">
        <v>4</v>
      </c>
    </row>
    <row r="45" spans="1:8" x14ac:dyDescent="0.25">
      <c r="A45" t="s">
        <v>33</v>
      </c>
      <c r="B45" s="42">
        <f>VLOOKUP(A45,Table2[],2,FALSE)</f>
        <v>3.88</v>
      </c>
      <c r="D45" t="s">
        <v>33</v>
      </c>
      <c r="G45" t="s">
        <v>50</v>
      </c>
      <c r="H45">
        <v>4</v>
      </c>
    </row>
    <row r="46" spans="1:8" x14ac:dyDescent="0.25">
      <c r="A46" t="s">
        <v>37</v>
      </c>
      <c r="B46" s="42">
        <f>VLOOKUP(A46,Table2[],2,FALSE)</f>
        <v>3.88</v>
      </c>
      <c r="D46" t="s">
        <v>37</v>
      </c>
      <c r="G46" t="s">
        <v>50</v>
      </c>
      <c r="H46">
        <v>3.88</v>
      </c>
    </row>
    <row r="47" spans="1:8" x14ac:dyDescent="0.25">
      <c r="A47" t="s">
        <v>38</v>
      </c>
      <c r="B47" s="42">
        <f>VLOOKUP(A47,Table2[],2,FALSE)</f>
        <v>3.88</v>
      </c>
      <c r="D47" t="s">
        <v>38</v>
      </c>
      <c r="G47" t="s">
        <v>43</v>
      </c>
      <c r="H47">
        <v>3.88</v>
      </c>
    </row>
    <row r="48" spans="1:8" x14ac:dyDescent="0.25">
      <c r="A48" t="s">
        <v>57</v>
      </c>
      <c r="B48" s="42">
        <f>VLOOKUP(A48,Table2[],2,FALSE)</f>
        <v>3.88</v>
      </c>
      <c r="D48" t="s">
        <v>57</v>
      </c>
      <c r="G48" t="s">
        <v>20</v>
      </c>
      <c r="H48">
        <v>3.88</v>
      </c>
    </row>
    <row r="49" spans="1:8" x14ac:dyDescent="0.25">
      <c r="A49" t="s">
        <v>21</v>
      </c>
      <c r="B49" s="42">
        <f>VLOOKUP(A49,Table2[],2,FALSE)</f>
        <v>3.88</v>
      </c>
      <c r="D49" t="s">
        <v>21</v>
      </c>
      <c r="G49" t="s">
        <v>33</v>
      </c>
      <c r="H49">
        <v>3.88</v>
      </c>
    </row>
    <row r="50" spans="1:8" x14ac:dyDescent="0.25">
      <c r="G50" t="s">
        <v>37</v>
      </c>
      <c r="H50">
        <v>3.88</v>
      </c>
    </row>
    <row r="51" spans="1:8" x14ac:dyDescent="0.25">
      <c r="G51" t="s">
        <v>38</v>
      </c>
      <c r="H51">
        <v>3.88</v>
      </c>
    </row>
    <row r="52" spans="1:8" x14ac:dyDescent="0.25">
      <c r="G52" t="s">
        <v>57</v>
      </c>
      <c r="H52">
        <v>3.88</v>
      </c>
    </row>
    <row r="53" spans="1:8" x14ac:dyDescent="0.25">
      <c r="G53" t="s">
        <v>21</v>
      </c>
      <c r="H53">
        <v>3.88</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workbookViewId="0">
      <selection activeCell="O22" sqref="O22"/>
    </sheetView>
  </sheetViews>
  <sheetFormatPr defaultRowHeight="15" x14ac:dyDescent="0.25"/>
  <cols>
    <col min="7" max="8" width="11" customWidth="1"/>
  </cols>
  <sheetData>
    <row r="1" spans="1:8" x14ac:dyDescent="0.25">
      <c r="A1" t="s">
        <v>62</v>
      </c>
      <c r="B1" t="s">
        <v>63</v>
      </c>
    </row>
    <row r="2" spans="1:8" x14ac:dyDescent="0.25">
      <c r="A2" t="s">
        <v>14</v>
      </c>
      <c r="B2">
        <f>VLOOKUP(A2, Table3[],2,FALSE)</f>
        <v>9.36</v>
      </c>
      <c r="D2" t="s">
        <v>14</v>
      </c>
    </row>
    <row r="3" spans="1:8" x14ac:dyDescent="0.25">
      <c r="A3" t="s">
        <v>22</v>
      </c>
      <c r="B3">
        <f>VLOOKUP(A3, Table3[],2,FALSE)</f>
        <v>9.31</v>
      </c>
      <c r="D3" t="s">
        <v>22</v>
      </c>
    </row>
    <row r="4" spans="1:8" x14ac:dyDescent="0.25">
      <c r="A4" t="s">
        <v>23</v>
      </c>
      <c r="B4">
        <f>VLOOKUP(A4, Table3[],2,FALSE)</f>
        <v>9.17</v>
      </c>
      <c r="D4" t="s">
        <v>23</v>
      </c>
    </row>
    <row r="5" spans="1:8" x14ac:dyDescent="0.25">
      <c r="A5" t="s">
        <v>24</v>
      </c>
      <c r="B5">
        <f>VLOOKUP(A5, Table3[],2,FALSE)</f>
        <v>9.2100000000000009</v>
      </c>
      <c r="D5" t="s">
        <v>24</v>
      </c>
      <c r="G5" t="s">
        <v>65</v>
      </c>
      <c r="H5" t="s">
        <v>66</v>
      </c>
    </row>
    <row r="6" spans="1:8" x14ac:dyDescent="0.25">
      <c r="A6" t="s">
        <v>16</v>
      </c>
      <c r="B6">
        <f>VLOOKUP(A6, Table3[],2,FALSE)</f>
        <v>9.36</v>
      </c>
      <c r="D6" t="s">
        <v>16</v>
      </c>
      <c r="G6" t="s">
        <v>14</v>
      </c>
      <c r="H6">
        <v>9.36</v>
      </c>
    </row>
    <row r="7" spans="1:8" x14ac:dyDescent="0.25">
      <c r="A7" t="s">
        <v>17</v>
      </c>
      <c r="B7">
        <f>VLOOKUP(A7, Table3[],2,FALSE)</f>
        <v>9.36</v>
      </c>
      <c r="D7" t="s">
        <v>17</v>
      </c>
      <c r="G7" t="s">
        <v>22</v>
      </c>
      <c r="H7">
        <v>9.31</v>
      </c>
    </row>
    <row r="8" spans="1:8" x14ac:dyDescent="0.25">
      <c r="A8" t="s">
        <v>25</v>
      </c>
      <c r="B8">
        <f>VLOOKUP(A8, Table3[],2,FALSE)</f>
        <v>9.17</v>
      </c>
      <c r="D8" t="s">
        <v>25</v>
      </c>
      <c r="G8" t="s">
        <v>23</v>
      </c>
      <c r="H8">
        <v>9.17</v>
      </c>
    </row>
    <row r="9" spans="1:8" x14ac:dyDescent="0.25">
      <c r="A9" t="s">
        <v>18</v>
      </c>
      <c r="B9">
        <f>VLOOKUP(A9, Table3[],2,FALSE)</f>
        <v>9.17</v>
      </c>
      <c r="D9" t="s">
        <v>18</v>
      </c>
      <c r="G9" t="s">
        <v>24</v>
      </c>
      <c r="H9">
        <v>9.2100000000000009</v>
      </c>
    </row>
    <row r="10" spans="1:8" x14ac:dyDescent="0.25">
      <c r="A10" t="s">
        <v>34</v>
      </c>
      <c r="B10">
        <f>VLOOKUP(A10, Table3[],2,FALSE)</f>
        <v>9.17</v>
      </c>
      <c r="D10" t="s">
        <v>34</v>
      </c>
      <c r="G10" t="s">
        <v>16</v>
      </c>
      <c r="H10">
        <v>9.36</v>
      </c>
    </row>
    <row r="11" spans="1:8" x14ac:dyDescent="0.25">
      <c r="A11" t="s">
        <v>51</v>
      </c>
      <c r="B11">
        <f>VLOOKUP(A11, Table3[],2,FALSE)</f>
        <v>9.17</v>
      </c>
      <c r="D11" t="s">
        <v>51</v>
      </c>
      <c r="G11" t="s">
        <v>17</v>
      </c>
      <c r="H11">
        <v>9.36</v>
      </c>
    </row>
    <row r="12" spans="1:8" x14ac:dyDescent="0.25">
      <c r="A12" t="s">
        <v>26</v>
      </c>
      <c r="B12">
        <f>VLOOKUP(A12, Table3[],2,FALSE)</f>
        <v>9.17</v>
      </c>
      <c r="D12" t="s">
        <v>26</v>
      </c>
      <c r="G12" t="s">
        <v>25</v>
      </c>
      <c r="H12">
        <v>9.17</v>
      </c>
    </row>
    <row r="13" spans="1:8" x14ac:dyDescent="0.25">
      <c r="A13" t="s">
        <v>52</v>
      </c>
      <c r="B13">
        <f>VLOOKUP(A13, Table3[],2,FALSE)</f>
        <v>9.31</v>
      </c>
      <c r="D13" t="s">
        <v>52</v>
      </c>
      <c r="G13" t="s">
        <v>18</v>
      </c>
      <c r="H13">
        <v>9.17</v>
      </c>
    </row>
    <row r="14" spans="1:8" x14ac:dyDescent="0.25">
      <c r="A14" t="s">
        <v>27</v>
      </c>
      <c r="B14">
        <f>VLOOKUP(A14, Table3[],2,FALSE)</f>
        <v>9.2100000000000009</v>
      </c>
      <c r="D14" t="s">
        <v>27</v>
      </c>
      <c r="G14" t="s">
        <v>34</v>
      </c>
      <c r="H14">
        <v>9.17</v>
      </c>
    </row>
    <row r="15" spans="1:8" x14ac:dyDescent="0.25">
      <c r="A15" t="s">
        <v>28</v>
      </c>
      <c r="B15">
        <f>VLOOKUP(A15, Table3[],2,FALSE)</f>
        <v>9.17</v>
      </c>
      <c r="D15" t="s">
        <v>28</v>
      </c>
      <c r="G15" t="s">
        <v>51</v>
      </c>
      <c r="H15">
        <v>9.17</v>
      </c>
    </row>
    <row r="16" spans="1:8" x14ac:dyDescent="0.25">
      <c r="A16" t="s">
        <v>53</v>
      </c>
      <c r="B16">
        <f>VLOOKUP(A16, Table3[],2,FALSE)</f>
        <v>9.17</v>
      </c>
      <c r="D16" t="s">
        <v>53</v>
      </c>
      <c r="G16" t="s">
        <v>26</v>
      </c>
      <c r="H16">
        <v>9.17</v>
      </c>
    </row>
    <row r="17" spans="1:8" x14ac:dyDescent="0.25">
      <c r="A17" t="s">
        <v>47</v>
      </c>
      <c r="B17">
        <f>VLOOKUP(A17, Table3[],2,FALSE)</f>
        <v>9.31</v>
      </c>
      <c r="D17" t="s">
        <v>47</v>
      </c>
      <c r="G17" t="s">
        <v>52</v>
      </c>
      <c r="H17">
        <v>9.31</v>
      </c>
    </row>
    <row r="18" spans="1:8" x14ac:dyDescent="0.25">
      <c r="A18" t="s">
        <v>29</v>
      </c>
      <c r="B18">
        <f>VLOOKUP(A18, Table3[],2,FALSE)</f>
        <v>9.17</v>
      </c>
      <c r="D18" t="s">
        <v>29</v>
      </c>
      <c r="G18" t="s">
        <v>27</v>
      </c>
      <c r="H18">
        <v>9.2100000000000009</v>
      </c>
    </row>
    <row r="19" spans="1:8" x14ac:dyDescent="0.25">
      <c r="A19" t="s">
        <v>30</v>
      </c>
      <c r="B19">
        <f>VLOOKUP(A19, Table3[],2,FALSE)</f>
        <v>9.17</v>
      </c>
      <c r="D19" t="s">
        <v>30</v>
      </c>
      <c r="G19" t="s">
        <v>28</v>
      </c>
      <c r="H19">
        <v>9.17</v>
      </c>
    </row>
    <row r="20" spans="1:8" x14ac:dyDescent="0.25">
      <c r="A20" t="s">
        <v>35</v>
      </c>
      <c r="B20">
        <f>VLOOKUP(A20, Table3[],2,FALSE)</f>
        <v>9.17</v>
      </c>
      <c r="D20" t="s">
        <v>35</v>
      </c>
      <c r="G20" t="s">
        <v>53</v>
      </c>
      <c r="H20">
        <v>9.17</v>
      </c>
    </row>
    <row r="21" spans="1:8" x14ac:dyDescent="0.25">
      <c r="A21" t="s">
        <v>31</v>
      </c>
      <c r="B21">
        <f>VLOOKUP(A21, Table3[],2,FALSE)</f>
        <v>9.17</v>
      </c>
      <c r="D21" t="s">
        <v>31</v>
      </c>
      <c r="G21" t="s">
        <v>47</v>
      </c>
      <c r="H21">
        <v>9.31</v>
      </c>
    </row>
    <row r="22" spans="1:8" x14ac:dyDescent="0.25">
      <c r="A22" t="s">
        <v>48</v>
      </c>
      <c r="B22">
        <f>VLOOKUP(A22, Table3[],2,FALSE)</f>
        <v>9.36</v>
      </c>
      <c r="D22" t="s">
        <v>48</v>
      </c>
      <c r="G22" t="s">
        <v>29</v>
      </c>
      <c r="H22">
        <v>9.17</v>
      </c>
    </row>
    <row r="23" spans="1:8" x14ac:dyDescent="0.25">
      <c r="A23" t="s">
        <v>61</v>
      </c>
      <c r="B23">
        <f>VLOOKUP(A23, Table3[],2,FALSE)</f>
        <v>9.17</v>
      </c>
      <c r="D23" t="s">
        <v>61</v>
      </c>
      <c r="G23" t="s">
        <v>30</v>
      </c>
      <c r="H23">
        <v>9.17</v>
      </c>
    </row>
    <row r="24" spans="1:8" x14ac:dyDescent="0.25">
      <c r="A24" t="s">
        <v>36</v>
      </c>
      <c r="B24">
        <f>VLOOKUP(A24, Table3[],2,FALSE)</f>
        <v>9.17</v>
      </c>
      <c r="D24" t="s">
        <v>36</v>
      </c>
      <c r="G24" t="s">
        <v>35</v>
      </c>
      <c r="H24">
        <v>9.17</v>
      </c>
    </row>
    <row r="25" spans="1:8" x14ac:dyDescent="0.25">
      <c r="A25" t="s">
        <v>32</v>
      </c>
      <c r="B25">
        <f>VLOOKUP(A25, Table3[],2,FALSE)</f>
        <v>9.2100000000000009</v>
      </c>
      <c r="D25" t="s">
        <v>32</v>
      </c>
      <c r="G25" t="s">
        <v>31</v>
      </c>
      <c r="H25">
        <v>9.17</v>
      </c>
    </row>
    <row r="26" spans="1:8" x14ac:dyDescent="0.25">
      <c r="A26" t="s">
        <v>54</v>
      </c>
      <c r="B26">
        <f>VLOOKUP(A26, Table3[],2,FALSE)</f>
        <v>9.17</v>
      </c>
      <c r="D26" t="s">
        <v>54</v>
      </c>
      <c r="G26" t="s">
        <v>48</v>
      </c>
      <c r="H26">
        <v>9.36</v>
      </c>
    </row>
    <row r="27" spans="1:8" x14ac:dyDescent="0.25">
      <c r="A27" t="s">
        <v>55</v>
      </c>
      <c r="B27">
        <f>VLOOKUP(A27, Table3[],2,FALSE)</f>
        <v>9.17</v>
      </c>
      <c r="D27" t="s">
        <v>55</v>
      </c>
      <c r="G27" t="s">
        <v>61</v>
      </c>
      <c r="H27">
        <v>9.17</v>
      </c>
    </row>
    <row r="28" spans="1:8" x14ac:dyDescent="0.25">
      <c r="A28" t="s">
        <v>49</v>
      </c>
      <c r="B28">
        <f>VLOOKUP(A28, Table3[],2,FALSE)</f>
        <v>9.36</v>
      </c>
      <c r="D28" t="s">
        <v>49</v>
      </c>
      <c r="G28" t="s">
        <v>36</v>
      </c>
      <c r="H28">
        <v>9.17</v>
      </c>
    </row>
    <row r="29" spans="1:8" x14ac:dyDescent="0.25">
      <c r="A29" t="s">
        <v>59</v>
      </c>
      <c r="B29">
        <f>VLOOKUP(A29, Table3[],2,FALSE)</f>
        <v>9.17</v>
      </c>
      <c r="D29" t="s">
        <v>59</v>
      </c>
      <c r="G29" t="s">
        <v>32</v>
      </c>
      <c r="H29">
        <v>9.2100000000000009</v>
      </c>
    </row>
    <row r="30" spans="1:8" x14ac:dyDescent="0.25">
      <c r="A30" t="s">
        <v>56</v>
      </c>
      <c r="B30">
        <f>VLOOKUP(A30, Table3[],2,FALSE)</f>
        <v>9.17</v>
      </c>
      <c r="D30" t="s">
        <v>56</v>
      </c>
      <c r="G30" t="s">
        <v>54</v>
      </c>
      <c r="H30">
        <v>9.17</v>
      </c>
    </row>
    <row r="31" spans="1:8" x14ac:dyDescent="0.25">
      <c r="A31" t="s">
        <v>50</v>
      </c>
      <c r="B31">
        <f>VLOOKUP(A31, Table3[],2,FALSE)</f>
        <v>9.7100000000000009</v>
      </c>
      <c r="D31" t="s">
        <v>50</v>
      </c>
      <c r="G31" t="s">
        <v>55</v>
      </c>
      <c r="H31">
        <v>9.17</v>
      </c>
    </row>
    <row r="32" spans="1:8" x14ac:dyDescent="0.25">
      <c r="A32" t="s">
        <v>20</v>
      </c>
      <c r="B32">
        <f>VLOOKUP(A32, Table3[],2,FALSE)</f>
        <v>9.17</v>
      </c>
      <c r="D32" t="s">
        <v>20</v>
      </c>
      <c r="G32" t="s">
        <v>49</v>
      </c>
      <c r="H32">
        <v>9.36</v>
      </c>
    </row>
    <row r="33" spans="1:8" x14ac:dyDescent="0.25">
      <c r="A33" t="s">
        <v>33</v>
      </c>
      <c r="B33">
        <f>VLOOKUP(A33, Table3[],2,FALSE)</f>
        <v>9.2100000000000009</v>
      </c>
      <c r="D33" t="s">
        <v>33</v>
      </c>
      <c r="G33" t="s">
        <v>59</v>
      </c>
      <c r="H33">
        <v>9.17</v>
      </c>
    </row>
    <row r="34" spans="1:8" x14ac:dyDescent="0.25">
      <c r="A34" t="s">
        <v>37</v>
      </c>
      <c r="B34">
        <f>VLOOKUP(A34, Table3[],2,FALSE)</f>
        <v>9.17</v>
      </c>
      <c r="D34" t="s">
        <v>37</v>
      </c>
      <c r="G34" t="s">
        <v>56</v>
      </c>
      <c r="H34">
        <v>9.17</v>
      </c>
    </row>
    <row r="35" spans="1:8" x14ac:dyDescent="0.25">
      <c r="A35" t="s">
        <v>38</v>
      </c>
      <c r="B35">
        <f>VLOOKUP(A35, Table3[],2,FALSE)</f>
        <v>9.2100000000000009</v>
      </c>
      <c r="D35" t="s">
        <v>38</v>
      </c>
      <c r="G35" t="s">
        <v>50</v>
      </c>
      <c r="H35">
        <v>9.7100000000000009</v>
      </c>
    </row>
    <row r="36" spans="1:8" x14ac:dyDescent="0.25">
      <c r="A36" t="s">
        <v>57</v>
      </c>
      <c r="B36">
        <f>VLOOKUP(A36, Table3[],2,FALSE)</f>
        <v>9.17</v>
      </c>
      <c r="D36" t="s">
        <v>57</v>
      </c>
      <c r="G36" t="s">
        <v>50</v>
      </c>
      <c r="H36">
        <v>9.31</v>
      </c>
    </row>
    <row r="37" spans="1:8" x14ac:dyDescent="0.25">
      <c r="B37" s="1"/>
      <c r="G37" t="s">
        <v>50</v>
      </c>
      <c r="H37">
        <v>9.17</v>
      </c>
    </row>
    <row r="38" spans="1:8" x14ac:dyDescent="0.25">
      <c r="B38" s="1"/>
      <c r="G38" t="s">
        <v>20</v>
      </c>
      <c r="H38">
        <v>9.17</v>
      </c>
    </row>
    <row r="39" spans="1:8" x14ac:dyDescent="0.25">
      <c r="B39" s="1"/>
      <c r="G39" t="s">
        <v>33</v>
      </c>
      <c r="H39">
        <v>9.2100000000000009</v>
      </c>
    </row>
    <row r="40" spans="1:8" x14ac:dyDescent="0.25">
      <c r="B40" s="1"/>
      <c r="G40" t="s">
        <v>37</v>
      </c>
      <c r="H40">
        <v>9.17</v>
      </c>
    </row>
    <row r="41" spans="1:8" x14ac:dyDescent="0.25">
      <c r="B41" s="1"/>
      <c r="G41" t="s">
        <v>38</v>
      </c>
      <c r="H41">
        <v>9.2100000000000009</v>
      </c>
    </row>
    <row r="42" spans="1:8" x14ac:dyDescent="0.25">
      <c r="B42" s="1"/>
      <c r="G42" t="s">
        <v>57</v>
      </c>
      <c r="H42">
        <v>9.17</v>
      </c>
    </row>
    <row r="43" spans="1:8" x14ac:dyDescent="0.25">
      <c r="B43" s="1"/>
    </row>
    <row r="44" spans="1:8" x14ac:dyDescent="0.25">
      <c r="B44" s="1"/>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H16" sqref="H16"/>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16" sqref="H16"/>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H16" sqref="H16"/>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H16" sqref="H1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H16" sqref="H16"/>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activeCell="M20" sqref="M20"/>
    </sheetView>
  </sheetViews>
  <sheetFormatPr defaultRowHeight="15" x14ac:dyDescent="0.25"/>
  <sheetData>
    <row r="1" spans="1:2" x14ac:dyDescent="0.25">
      <c r="A1" t="s">
        <v>62</v>
      </c>
      <c r="B1" t="s">
        <v>63</v>
      </c>
    </row>
    <row r="2" spans="1:2" x14ac:dyDescent="0.25">
      <c r="A2" t="s">
        <v>14</v>
      </c>
      <c r="B2">
        <v>3.87</v>
      </c>
    </row>
    <row r="3" spans="1:2" x14ac:dyDescent="0.25">
      <c r="A3" t="s">
        <v>15</v>
      </c>
      <c r="B3">
        <v>3.94</v>
      </c>
    </row>
    <row r="4" spans="1:2" x14ac:dyDescent="0.25">
      <c r="A4" t="s">
        <v>22</v>
      </c>
      <c r="B4">
        <v>3.94</v>
      </c>
    </row>
    <row r="5" spans="1:2" x14ac:dyDescent="0.25">
      <c r="A5" t="s">
        <v>39</v>
      </c>
      <c r="B5">
        <v>3.94</v>
      </c>
    </row>
    <row r="6" spans="1:2" x14ac:dyDescent="0.25">
      <c r="A6" t="s">
        <v>23</v>
      </c>
      <c r="B6">
        <v>3.96</v>
      </c>
    </row>
    <row r="7" spans="1:2" x14ac:dyDescent="0.25">
      <c r="A7" t="s">
        <v>44</v>
      </c>
      <c r="B7">
        <v>3.96</v>
      </c>
    </row>
    <row r="8" spans="1:2" x14ac:dyDescent="0.25">
      <c r="A8" t="s">
        <v>24</v>
      </c>
      <c r="B8">
        <v>3.96</v>
      </c>
    </row>
    <row r="9" spans="1:2" x14ac:dyDescent="0.25">
      <c r="A9" t="s">
        <v>16</v>
      </c>
      <c r="B9">
        <v>3.87</v>
      </c>
    </row>
    <row r="10" spans="1:2" x14ac:dyDescent="0.25">
      <c r="A10" t="s">
        <v>17</v>
      </c>
      <c r="B10">
        <v>3.87</v>
      </c>
    </row>
    <row r="11" spans="1:2" x14ac:dyDescent="0.25">
      <c r="A11" t="s">
        <v>45</v>
      </c>
      <c r="B11">
        <v>3.96</v>
      </c>
    </row>
    <row r="12" spans="1:2" x14ac:dyDescent="0.25">
      <c r="A12" t="s">
        <v>25</v>
      </c>
      <c r="B12">
        <v>3.96</v>
      </c>
    </row>
    <row r="13" spans="1:2" x14ac:dyDescent="0.25">
      <c r="A13" t="s">
        <v>18</v>
      </c>
      <c r="B13">
        <v>3.96</v>
      </c>
    </row>
    <row r="14" spans="1:2" x14ac:dyDescent="0.25">
      <c r="A14" t="s">
        <v>34</v>
      </c>
      <c r="B14">
        <v>3.96</v>
      </c>
    </row>
    <row r="15" spans="1:2" x14ac:dyDescent="0.25">
      <c r="A15" t="s">
        <v>51</v>
      </c>
      <c r="B15">
        <v>3.96</v>
      </c>
    </row>
    <row r="16" spans="1:2" x14ac:dyDescent="0.25">
      <c r="A16" t="s">
        <v>26</v>
      </c>
      <c r="B16">
        <v>3.96</v>
      </c>
    </row>
    <row r="17" spans="1:2" x14ac:dyDescent="0.25">
      <c r="A17" t="s">
        <v>52</v>
      </c>
      <c r="B17">
        <v>3.87</v>
      </c>
    </row>
    <row r="18" spans="1:2" x14ac:dyDescent="0.25">
      <c r="A18" t="s">
        <v>46</v>
      </c>
      <c r="B18">
        <v>3.96</v>
      </c>
    </row>
    <row r="19" spans="1:2" x14ac:dyDescent="0.25">
      <c r="A19" t="s">
        <v>27</v>
      </c>
      <c r="B19">
        <v>3.96</v>
      </c>
    </row>
    <row r="20" spans="1:2" x14ac:dyDescent="0.25">
      <c r="A20" t="s">
        <v>40</v>
      </c>
      <c r="B20">
        <v>3.96</v>
      </c>
    </row>
    <row r="21" spans="1:2" x14ac:dyDescent="0.25">
      <c r="A21" t="s">
        <v>28</v>
      </c>
      <c r="B21">
        <v>3.96</v>
      </c>
    </row>
    <row r="22" spans="1:2" x14ac:dyDescent="0.25">
      <c r="A22" t="s">
        <v>53</v>
      </c>
      <c r="B22">
        <v>3.96</v>
      </c>
    </row>
    <row r="23" spans="1:2" x14ac:dyDescent="0.25">
      <c r="A23" t="s">
        <v>47</v>
      </c>
      <c r="B23">
        <v>3.94</v>
      </c>
    </row>
    <row r="24" spans="1:2" x14ac:dyDescent="0.25">
      <c r="A24" t="s">
        <v>29</v>
      </c>
      <c r="B24">
        <v>3.96</v>
      </c>
    </row>
    <row r="25" spans="1:2" x14ac:dyDescent="0.25">
      <c r="A25" t="s">
        <v>19</v>
      </c>
      <c r="B25">
        <v>3.96</v>
      </c>
    </row>
    <row r="26" spans="1:2" x14ac:dyDescent="0.25">
      <c r="A26" t="s">
        <v>30</v>
      </c>
      <c r="B26">
        <v>3.96</v>
      </c>
    </row>
    <row r="27" spans="1:2" x14ac:dyDescent="0.25">
      <c r="A27" t="s">
        <v>58</v>
      </c>
      <c r="B27">
        <v>3.94</v>
      </c>
    </row>
    <row r="28" spans="1:2" x14ac:dyDescent="0.25">
      <c r="A28" t="s">
        <v>41</v>
      </c>
      <c r="B28">
        <v>3.96</v>
      </c>
    </row>
    <row r="29" spans="1:2" x14ac:dyDescent="0.25">
      <c r="A29" t="s">
        <v>35</v>
      </c>
      <c r="B29">
        <v>3.96</v>
      </c>
    </row>
    <row r="30" spans="1:2" x14ac:dyDescent="0.25">
      <c r="A30" t="s">
        <v>42</v>
      </c>
      <c r="B30">
        <v>3.96</v>
      </c>
    </row>
    <row r="31" spans="1:2" x14ac:dyDescent="0.25">
      <c r="A31" t="s">
        <v>31</v>
      </c>
      <c r="B31">
        <v>3.96</v>
      </c>
    </row>
    <row r="32" spans="1:2" x14ac:dyDescent="0.25">
      <c r="A32" t="s">
        <v>48</v>
      </c>
      <c r="B32">
        <v>3.94</v>
      </c>
    </row>
    <row r="33" spans="1:2" x14ac:dyDescent="0.25">
      <c r="A33" t="s">
        <v>61</v>
      </c>
      <c r="B33">
        <v>3.96</v>
      </c>
    </row>
    <row r="34" spans="1:2" x14ac:dyDescent="0.25">
      <c r="A34" t="s">
        <v>36</v>
      </c>
      <c r="B34">
        <v>3.96</v>
      </c>
    </row>
    <row r="35" spans="1:2" x14ac:dyDescent="0.25">
      <c r="A35" t="s">
        <v>32</v>
      </c>
      <c r="B35">
        <v>3.96</v>
      </c>
    </row>
    <row r="36" spans="1:2" x14ac:dyDescent="0.25">
      <c r="A36" t="s">
        <v>54</v>
      </c>
      <c r="B36">
        <v>3.96</v>
      </c>
    </row>
    <row r="37" spans="1:2" x14ac:dyDescent="0.25">
      <c r="A37" t="s">
        <v>55</v>
      </c>
      <c r="B37">
        <v>3.96</v>
      </c>
    </row>
    <row r="38" spans="1:2" x14ac:dyDescent="0.25">
      <c r="A38" t="s">
        <v>64</v>
      </c>
      <c r="B38">
        <v>3.96</v>
      </c>
    </row>
    <row r="39" spans="1:2" x14ac:dyDescent="0.25">
      <c r="A39" t="s">
        <v>49</v>
      </c>
      <c r="B39">
        <v>3.87</v>
      </c>
    </row>
    <row r="40" spans="1:2" x14ac:dyDescent="0.25">
      <c r="A40" t="s">
        <v>59</v>
      </c>
      <c r="B40">
        <v>3.96</v>
      </c>
    </row>
    <row r="41" spans="1:2" x14ac:dyDescent="0.25">
      <c r="A41" t="s">
        <v>56</v>
      </c>
      <c r="B41">
        <v>3.96</v>
      </c>
    </row>
    <row r="42" spans="1:2" x14ac:dyDescent="0.25">
      <c r="A42" t="s">
        <v>50</v>
      </c>
      <c r="B42">
        <v>3.75</v>
      </c>
    </row>
    <row r="43" spans="1:2" x14ac:dyDescent="0.25">
      <c r="A43" t="s">
        <v>50</v>
      </c>
      <c r="B43">
        <v>3.89</v>
      </c>
    </row>
    <row r="44" spans="1:2" x14ac:dyDescent="0.25">
      <c r="A44" t="s">
        <v>50</v>
      </c>
      <c r="B44">
        <v>3.96</v>
      </c>
    </row>
    <row r="45" spans="1:2" x14ac:dyDescent="0.25">
      <c r="A45" t="s">
        <v>43</v>
      </c>
      <c r="B45">
        <v>3.96</v>
      </c>
    </row>
    <row r="46" spans="1:2" x14ac:dyDescent="0.25">
      <c r="A46" t="s">
        <v>20</v>
      </c>
      <c r="B46">
        <v>3.96</v>
      </c>
    </row>
    <row r="47" spans="1:2" x14ac:dyDescent="0.25">
      <c r="A47" t="s">
        <v>33</v>
      </c>
      <c r="B47">
        <v>3.96</v>
      </c>
    </row>
    <row r="48" spans="1:2" x14ac:dyDescent="0.25">
      <c r="A48" t="s">
        <v>37</v>
      </c>
      <c r="B48">
        <v>3.96</v>
      </c>
    </row>
    <row r="49" spans="1:2" x14ac:dyDescent="0.25">
      <c r="A49" t="s">
        <v>38</v>
      </c>
      <c r="B49">
        <v>3.96</v>
      </c>
    </row>
    <row r="50" spans="1:2" x14ac:dyDescent="0.25">
      <c r="A50" t="s">
        <v>57</v>
      </c>
      <c r="B50">
        <v>3.96</v>
      </c>
    </row>
    <row r="51" spans="1:2" x14ac:dyDescent="0.25">
      <c r="A51" t="s">
        <v>21</v>
      </c>
      <c r="B51">
        <v>3.96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Corn Calculator</vt:lpstr>
      <vt:lpstr>Corn</vt:lpstr>
      <vt:lpstr>Soybeans</vt:lpstr>
      <vt:lpstr>Sheet4</vt:lpstr>
      <vt:lpstr>Sheet1</vt:lpstr>
      <vt:lpstr>Sheet3</vt:lpstr>
      <vt:lpstr>Sheet5</vt:lpstr>
      <vt:lpstr>Sheet6</vt:lpstr>
      <vt:lpstr>Sheet2</vt:lpstr>
      <vt:lpstr>beans</vt:lpstr>
      <vt:lpstr>corn</vt:lpstr>
      <vt:lpstr>'Corn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cp:lastPrinted>2013-09-11T14:15:59Z</cp:lastPrinted>
  <dcterms:created xsi:type="dcterms:W3CDTF">2013-08-13T14:05:33Z</dcterms:created>
  <dcterms:modified xsi:type="dcterms:W3CDTF">2020-10-21T18:46:49Z</dcterms:modified>
</cp:coreProperties>
</file>